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50925\統計\"/>
    </mc:Choice>
  </mc:AlternateContent>
  <xr:revisionPtr revIDLastSave="0" documentId="13_ncr:1_{EB519250-7143-4196-8DEE-CE73F7E58BF8}" xr6:coauthVersionLast="47" xr6:coauthVersionMax="47" xr10:uidLastSave="{00000000-0000-0000-0000-000000000000}"/>
  <bookViews>
    <workbookView xWindow="465" yWindow="990" windowWidth="18105" windowHeight="9945" activeTab="2" xr2:uid="{86CF1FE8-5156-40FC-85E1-0EAA3506138E}"/>
  </bookViews>
  <sheets>
    <sheet name="公表用(7月)" sheetId="3" r:id="rId1"/>
    <sheet name="公表用(8月)" sheetId="1" r:id="rId2"/>
    <sheet name="公表用(年度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 localSheetId="0">#REF!</definedName>
    <definedName name="AB4_器具総計" localSheetId="1">#REF!</definedName>
    <definedName name="AB4_器具総計" localSheetId="2">#REF!</definedName>
    <definedName name="AB4_器具総計">#REF!</definedName>
    <definedName name="AB5_器具集計公表用">#REF!</definedName>
    <definedName name="_xlnm.Print_Area" localSheetId="0">'公表用(7月)'!$A$1:$H$53</definedName>
    <definedName name="_xlnm.Print_Area" localSheetId="1">'公表用(8月)'!$A$1:$H$53</definedName>
    <definedName name="_xlnm.Print_Area" localSheetId="2">'公表用(年度)'!$A$2:$AC$24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" i="2" l="1"/>
  <c r="L18" i="2"/>
  <c r="L21" i="2"/>
  <c r="F22" i="3"/>
  <c r="F27" i="3" s="1"/>
  <c r="D22" i="3"/>
  <c r="D27" i="3" s="1"/>
  <c r="F6" i="3"/>
  <c r="F11" i="3" s="1"/>
  <c r="D6" i="3"/>
  <c r="D11" i="3" s="1"/>
  <c r="L20" i="2" l="1"/>
  <c r="X24" i="2"/>
  <c r="P24" i="2"/>
  <c r="H24" i="2"/>
  <c r="Z24" i="2"/>
  <c r="R24" i="2"/>
  <c r="J24" i="2"/>
  <c r="AB23" i="2"/>
  <c r="V24" i="2"/>
  <c r="T24" i="2"/>
  <c r="N24" i="2"/>
  <c r="L24" i="2"/>
  <c r="F24" i="2"/>
  <c r="D24" i="2"/>
  <c r="AB17" i="2"/>
  <c r="AB16" i="2"/>
  <c r="AB15" i="2"/>
  <c r="AB14" i="2"/>
  <c r="AB13" i="2"/>
  <c r="AB12" i="2"/>
  <c r="Z19" i="2"/>
  <c r="X19" i="2"/>
  <c r="V19" i="2"/>
  <c r="T19" i="2"/>
  <c r="R19" i="2"/>
  <c r="P19" i="2"/>
  <c r="N19" i="2"/>
  <c r="J19" i="2"/>
  <c r="H19" i="2"/>
  <c r="F19" i="2"/>
  <c r="D19" i="2"/>
  <c r="Z18" i="2"/>
  <c r="X18" i="2"/>
  <c r="V18" i="2"/>
  <c r="T18" i="2"/>
  <c r="R18" i="2"/>
  <c r="P18" i="2"/>
  <c r="N18" i="2"/>
  <c r="J18" i="2"/>
  <c r="H18" i="2"/>
  <c r="F18" i="2"/>
  <c r="D18" i="2"/>
  <c r="X21" i="2"/>
  <c r="P21" i="2"/>
  <c r="H21" i="2"/>
  <c r="AB9" i="2"/>
  <c r="AB8" i="2"/>
  <c r="Z21" i="2"/>
  <c r="T21" i="2"/>
  <c r="R21" i="2"/>
  <c r="J21" i="2"/>
  <c r="D21" i="2"/>
  <c r="V20" i="2"/>
  <c r="N20" i="2"/>
  <c r="F20" i="2"/>
  <c r="AB6" i="2"/>
  <c r="D4" i="2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AB18" i="2" l="1"/>
  <c r="F21" i="2"/>
  <c r="N21" i="2"/>
  <c r="V21" i="2"/>
  <c r="AB19" i="2"/>
  <c r="H20" i="2"/>
  <c r="P20" i="2"/>
  <c r="X20" i="2"/>
  <c r="J20" i="2"/>
  <c r="Z20" i="2"/>
  <c r="AB24" i="2"/>
  <c r="T20" i="2"/>
  <c r="R20" i="2"/>
  <c r="AB21" i="2"/>
  <c r="AB10" i="2"/>
  <c r="AB22" i="2"/>
  <c r="AB11" i="2"/>
  <c r="AB7" i="2"/>
  <c r="D20" i="2"/>
  <c r="AB20" i="2" l="1"/>
  <c r="F6" i="1" l="1"/>
  <c r="F11" i="1" s="1"/>
  <c r="D6" i="1" l="1"/>
  <c r="D11" i="1" s="1"/>
  <c r="F22" i="1" l="1"/>
  <c r="F27" i="1" s="1"/>
  <c r="D22" i="1"/>
  <c r="D27" i="1" s="1"/>
</calcChain>
</file>

<file path=xl/sharedStrings.xml><?xml version="1.0" encoding="utf-8"?>
<sst xmlns="http://schemas.openxmlformats.org/spreadsheetml/2006/main" count="125" uniqueCount="43">
  <si>
    <t>作成</t>
    <phoneticPr fontId="5"/>
  </si>
  <si>
    <t>区　　　分</t>
  </si>
  <si>
    <t>出荷数量(千個)</t>
    <rPh sb="6" eb="7">
      <t>コ</t>
    </rPh>
    <phoneticPr fontId="7"/>
  </si>
  <si>
    <t>出荷金額(百万円)</t>
  </si>
  <si>
    <t>前年比(%)</t>
  </si>
  <si>
    <t>白熱電球</t>
    <phoneticPr fontId="5"/>
  </si>
  <si>
    <t>放電ランプ</t>
  </si>
  <si>
    <t>LEDランプ計</t>
    <rPh sb="6" eb="7">
      <t>ケイ</t>
    </rPh>
    <phoneticPr fontId="7"/>
  </si>
  <si>
    <r>
      <rPr>
        <sz val="8"/>
        <rFont val="Meiryo UI"/>
        <family val="3"/>
        <charset val="128"/>
      </rPr>
      <t>電球形LEDランプ</t>
    </r>
    <r>
      <rPr>
        <sz val="9"/>
        <rFont val="Meiryo UI"/>
        <family val="3"/>
        <charset val="128"/>
      </rPr>
      <t xml:space="preserve">
</t>
    </r>
    <r>
      <rPr>
        <sz val="6"/>
        <rFont val="Meiryo UI"/>
        <family val="3"/>
        <charset val="128"/>
      </rPr>
      <t>（電源別置含む）</t>
    </r>
    <phoneticPr fontId="7"/>
  </si>
  <si>
    <t>直管LEDランプ</t>
    <phoneticPr fontId="5"/>
  </si>
  <si>
    <t>環形LEDランプ</t>
    <rPh sb="0" eb="2">
      <t>カンガタ</t>
    </rPh>
    <phoneticPr fontId="3"/>
  </si>
  <si>
    <t>コンパクト形LED</t>
    <rPh sb="5" eb="6">
      <t>カタ</t>
    </rPh>
    <phoneticPr fontId="3"/>
  </si>
  <si>
    <t>総　合　計</t>
  </si>
  <si>
    <t>自動車用電球</t>
    <rPh sb="0" eb="4">
      <t>ジドウシャヨウ</t>
    </rPh>
    <rPh sb="4" eb="6">
      <t>デンキュウ</t>
    </rPh>
    <phoneticPr fontId="7"/>
  </si>
  <si>
    <r>
      <t xml:space="preserve">出荷数量
  </t>
    </r>
    <r>
      <rPr>
        <sz val="8"/>
        <rFont val="Meiryo UI"/>
        <family val="3"/>
        <charset val="128"/>
      </rPr>
      <t>(千個)</t>
    </r>
    <phoneticPr fontId="7"/>
  </si>
  <si>
    <t>前年比(%)</t>
    <phoneticPr fontId="7"/>
  </si>
  <si>
    <t>既存光源</t>
    <rPh sb="0" eb="2">
      <t>キゾン</t>
    </rPh>
    <rPh sb="2" eb="4">
      <t>コウゲン</t>
    </rPh>
    <phoneticPr fontId="7"/>
  </si>
  <si>
    <t>LED（灯体）</t>
    <rPh sb="4" eb="6">
      <t>トウタイ</t>
    </rPh>
    <phoneticPr fontId="7"/>
  </si>
  <si>
    <t>白熱電球</t>
  </si>
  <si>
    <t>直管LEDランプ</t>
  </si>
  <si>
    <t>(一社)日本照明工業会　光源類自主統計月次推移表（輸出含む全出荷）</t>
    <rPh sb="12" eb="14">
      <t>コウゲン</t>
    </rPh>
    <rPh sb="14" eb="15">
      <t>ルイ</t>
    </rPh>
    <rPh sb="19" eb="21">
      <t>ゲツジ</t>
    </rPh>
    <rPh sb="21" eb="23">
      <t>スイイ</t>
    </rPh>
    <rPh sb="23" eb="24">
      <t>ヒョウ</t>
    </rPh>
    <rPh sb="25" eb="28">
      <t>ユシュツフク</t>
    </rPh>
    <rPh sb="29" eb="30">
      <t>ゼン</t>
    </rPh>
    <rPh sb="30" eb="32">
      <t>シュッカ</t>
    </rPh>
    <phoneticPr fontId="7"/>
  </si>
  <si>
    <t>作成</t>
    <rPh sb="0" eb="2">
      <t>サクセイ</t>
    </rPh>
    <phoneticPr fontId="7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</si>
  <si>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7"/>
  </si>
  <si>
    <t>合計</t>
    <rPh sb="0" eb="2">
      <t>ゴウケイ</t>
    </rPh>
    <phoneticPr fontId="7"/>
  </si>
  <si>
    <t>実績</t>
    <rPh sb="0" eb="2">
      <t>ジッセキ</t>
    </rPh>
    <phoneticPr fontId="7"/>
  </si>
  <si>
    <t>前年比</t>
    <rPh sb="0" eb="3">
      <t>ゼンネンヒ</t>
    </rPh>
    <phoneticPr fontId="7"/>
  </si>
  <si>
    <t xml:space="preserve"> 白熱電球　合計</t>
    <rPh sb="1" eb="3">
      <t>ハクネツ</t>
    </rPh>
    <rPh sb="3" eb="5">
      <t>デンキュウ</t>
    </rPh>
    <rPh sb="6" eb="8">
      <t>ゴウケイ</t>
    </rPh>
    <phoneticPr fontId="7"/>
  </si>
  <si>
    <t>放電ランプ　合計</t>
    <rPh sb="0" eb="2">
      <t>ホウデン</t>
    </rPh>
    <rPh sb="6" eb="8">
      <t>ゴウケイ</t>
    </rPh>
    <phoneticPr fontId="3"/>
  </si>
  <si>
    <t>LEDランプ</t>
    <phoneticPr fontId="3"/>
  </si>
  <si>
    <t>電球形LEDランプ</t>
    <rPh sb="0" eb="2">
      <t>デンキュウ</t>
    </rPh>
    <rPh sb="2" eb="3">
      <t>カタチ</t>
    </rPh>
    <phoneticPr fontId="7"/>
  </si>
  <si>
    <t>直管LEDランプ</t>
    <phoneticPr fontId="14"/>
  </si>
  <si>
    <t>環形LEDランプ</t>
    <rPh sb="0" eb="2">
      <t>カンケイ</t>
    </rPh>
    <phoneticPr fontId="7"/>
  </si>
  <si>
    <t>コンパクト形LEDランプ</t>
    <rPh sb="5" eb="6">
      <t>カタチ</t>
    </rPh>
    <phoneticPr fontId="14"/>
  </si>
  <si>
    <t>LEDランプ　合計</t>
    <rPh sb="7" eb="8">
      <t>ゴウ</t>
    </rPh>
    <rPh sb="8" eb="9">
      <t>ケイ</t>
    </rPh>
    <phoneticPr fontId="7"/>
  </si>
  <si>
    <t>電球類　総合計</t>
    <rPh sb="0" eb="2">
      <t>デンキュウ</t>
    </rPh>
    <rPh sb="2" eb="3">
      <t>ルイ</t>
    </rPh>
    <rPh sb="4" eb="5">
      <t>ソウ</t>
    </rPh>
    <rPh sb="5" eb="7">
      <t>ゴウケイ</t>
    </rPh>
    <phoneticPr fontId="3"/>
  </si>
  <si>
    <t>従来電球</t>
    <rPh sb="0" eb="4">
      <t>ジュウライデンキュウ</t>
    </rPh>
    <phoneticPr fontId="3"/>
  </si>
  <si>
    <t xml:space="preserve"> 自動車用電球類合計</t>
    <rPh sb="1" eb="4">
      <t>ジドウシャ</t>
    </rPh>
    <rPh sb="4" eb="5">
      <t>ヨウ</t>
    </rPh>
    <rPh sb="5" eb="7">
      <t>デンキュウ</t>
    </rPh>
    <rPh sb="7" eb="8">
      <t>ルイ</t>
    </rPh>
    <rPh sb="8" eb="10">
      <t>ゴウケイ</t>
    </rPh>
    <phoneticPr fontId="7"/>
  </si>
  <si>
    <t>(一社)日本照明工業会　光源類自主統計　2025年8月分　（輸出含む）</t>
  </si>
  <si>
    <t>(一社)日本照明工業会　光源類自主統計  2025年4月～2025年8月分　（輸出含む）</t>
  </si>
  <si>
    <t>※自主統計参加　全光源47社、LEDランプ30社</t>
  </si>
  <si>
    <t>年度</t>
  </si>
  <si>
    <t>(一社)日本照明工業会　光源類自主統計　2025年7月分　（輸出含む）</t>
  </si>
  <si>
    <t>(一社)日本照明工業会　光源類自主統計  2025年4月～2025年7月分　（輸出含む）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</si>
</sst>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;[Red]\-#,##0.0"/>
    <numFmt numFmtId="179" formatCode="0&quot;月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10"/>
      <name val="Meiryo UI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b/>
      <sz val="10.5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0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indexed="64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thin">
        <color indexed="64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50">
    <xf numFmtId="0" fontId="0" fillId="0" borderId="0" xfId="0">
      <alignment vertical="center"/>
    </xf>
    <xf numFmtId="14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176" fontId="4" fillId="0" borderId="3" xfId="1" applyNumberFormat="1" applyFont="1" applyBorder="1" applyAlignment="1">
      <alignment horizontal="right" vertical="center" wrapText="1"/>
    </xf>
    <xf numFmtId="177" fontId="4" fillId="0" borderId="10" xfId="1" applyNumberFormat="1" applyFont="1" applyBorder="1" applyAlignment="1">
      <alignment horizontal="right" vertical="center" wrapText="1"/>
    </xf>
    <xf numFmtId="176" fontId="4" fillId="0" borderId="2" xfId="1" applyNumberFormat="1" applyFont="1" applyBorder="1" applyAlignment="1">
      <alignment horizontal="right" vertical="center" wrapText="1"/>
    </xf>
    <xf numFmtId="177" fontId="4" fillId="0" borderId="11" xfId="1" applyNumberFormat="1" applyFont="1" applyBorder="1" applyAlignment="1">
      <alignment horizontal="right" vertical="center" wrapText="1"/>
    </xf>
    <xf numFmtId="176" fontId="4" fillId="0" borderId="14" xfId="1" applyNumberFormat="1" applyFont="1" applyBorder="1" applyAlignment="1">
      <alignment horizontal="right" vertical="center" wrapText="1"/>
    </xf>
    <xf numFmtId="177" fontId="4" fillId="0" borderId="8" xfId="1" applyNumberFormat="1" applyFont="1" applyBorder="1" applyAlignment="1">
      <alignment horizontal="right" vertical="center" wrapText="1"/>
    </xf>
    <xf numFmtId="176" fontId="4" fillId="0" borderId="13" xfId="1" applyNumberFormat="1" applyFont="1" applyBorder="1" applyAlignment="1">
      <alignment horizontal="right" vertical="center" wrapText="1"/>
    </xf>
    <xf numFmtId="177" fontId="4" fillId="0" borderId="9" xfId="1" applyNumberFormat="1" applyFont="1" applyBorder="1" applyAlignment="1">
      <alignment horizontal="right" vertical="center" wrapText="1"/>
    </xf>
    <xf numFmtId="176" fontId="4" fillId="0" borderId="17" xfId="1" applyNumberFormat="1" applyFont="1" applyBorder="1" applyAlignment="1">
      <alignment horizontal="right" vertical="center" wrapText="1"/>
    </xf>
    <xf numFmtId="177" fontId="4" fillId="0" borderId="18" xfId="1" applyNumberFormat="1" applyFont="1" applyBorder="1" applyAlignment="1">
      <alignment horizontal="right" vertical="center" wrapText="1"/>
    </xf>
    <xf numFmtId="176" fontId="4" fillId="0" borderId="19" xfId="1" applyNumberFormat="1" applyFont="1" applyBorder="1" applyAlignment="1">
      <alignment horizontal="right" vertical="center" wrapText="1"/>
    </xf>
    <xf numFmtId="177" fontId="4" fillId="0" borderId="20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8" fillId="0" borderId="21" xfId="1" applyFont="1" applyBorder="1" applyAlignment="1">
      <alignment horizontal="left" vertical="center" wrapText="1"/>
    </xf>
    <xf numFmtId="176" fontId="4" fillId="0" borderId="22" xfId="1" applyNumberFormat="1" applyFont="1" applyBorder="1" applyAlignment="1">
      <alignment horizontal="right" vertical="center" wrapText="1"/>
    </xf>
    <xf numFmtId="177" fontId="4" fillId="0" borderId="23" xfId="1" applyNumberFormat="1" applyFont="1" applyBorder="1" applyAlignment="1">
      <alignment horizontal="right" vertical="center" wrapText="1"/>
    </xf>
    <xf numFmtId="176" fontId="4" fillId="0" borderId="24" xfId="1" applyNumberFormat="1" applyFont="1" applyBorder="1" applyAlignment="1">
      <alignment horizontal="right" vertical="center" wrapText="1"/>
    </xf>
    <xf numFmtId="177" fontId="4" fillId="0" borderId="25" xfId="1" applyNumberFormat="1" applyFont="1" applyBorder="1" applyAlignment="1">
      <alignment horizontal="right" vertical="center" wrapText="1"/>
    </xf>
    <xf numFmtId="0" fontId="9" fillId="0" borderId="21" xfId="1" applyFont="1" applyBorder="1" applyAlignment="1">
      <alignment horizontal="left" vertical="center" wrapText="1"/>
    </xf>
    <xf numFmtId="0" fontId="6" fillId="0" borderId="26" xfId="1" applyFont="1" applyBorder="1" applyAlignment="1">
      <alignment vertical="center" wrapText="1"/>
    </xf>
    <xf numFmtId="0" fontId="9" fillId="0" borderId="27" xfId="1" applyFont="1" applyBorder="1" applyAlignment="1">
      <alignment horizontal="left" vertical="center" wrapText="1"/>
    </xf>
    <xf numFmtId="176" fontId="4" fillId="0" borderId="28" xfId="1" applyNumberFormat="1" applyFont="1" applyBorder="1" applyAlignment="1">
      <alignment horizontal="right" vertical="center" wrapText="1"/>
    </xf>
    <xf numFmtId="177" fontId="4" fillId="0" borderId="29" xfId="1" applyNumberFormat="1" applyFont="1" applyBorder="1" applyAlignment="1">
      <alignment horizontal="right" vertical="center" wrapText="1"/>
    </xf>
    <xf numFmtId="176" fontId="4" fillId="0" borderId="30" xfId="1" applyNumberFormat="1" applyFont="1" applyBorder="1" applyAlignment="1">
      <alignment horizontal="right" vertical="center" wrapText="1"/>
    </xf>
    <xf numFmtId="177" fontId="4" fillId="0" borderId="31" xfId="1" applyNumberFormat="1" applyFont="1" applyBorder="1" applyAlignment="1">
      <alignment horizontal="right" vertical="center" wrapText="1"/>
    </xf>
    <xf numFmtId="176" fontId="4" fillId="0" borderId="34" xfId="1" applyNumberFormat="1" applyFont="1" applyBorder="1" applyAlignment="1">
      <alignment horizontal="right" vertical="center" wrapText="1"/>
    </xf>
    <xf numFmtId="177" fontId="4" fillId="0" borderId="35" xfId="1" applyNumberFormat="1" applyFont="1" applyBorder="1" applyAlignment="1">
      <alignment horizontal="right" vertical="center" wrapText="1"/>
    </xf>
    <xf numFmtId="176" fontId="4" fillId="0" borderId="33" xfId="1" applyNumberFormat="1" applyFont="1" applyBorder="1" applyAlignment="1">
      <alignment horizontal="right" vertical="center" wrapText="1"/>
    </xf>
    <xf numFmtId="177" fontId="4" fillId="0" borderId="36" xfId="1" applyNumberFormat="1" applyFont="1" applyBorder="1" applyAlignment="1">
      <alignment horizontal="right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1" xfId="1" applyFont="1" applyBorder="1">
      <alignment vertical="center"/>
    </xf>
    <xf numFmtId="3" fontId="4" fillId="0" borderId="10" xfId="1" applyNumberFormat="1" applyFont="1" applyBorder="1">
      <alignment vertical="center"/>
    </xf>
    <xf numFmtId="178" fontId="4" fillId="0" borderId="5" xfId="3" applyNumberFormat="1" applyFont="1" applyFill="1" applyBorder="1">
      <alignment vertical="center"/>
    </xf>
    <xf numFmtId="0" fontId="4" fillId="0" borderId="32" xfId="1" applyFont="1" applyBorder="1">
      <alignment vertical="center"/>
    </xf>
    <xf numFmtId="0" fontId="4" fillId="0" borderId="39" xfId="1" applyFont="1" applyBorder="1">
      <alignment vertical="center"/>
    </xf>
    <xf numFmtId="3" fontId="4" fillId="0" borderId="40" xfId="1" applyNumberFormat="1" applyFont="1" applyBorder="1">
      <alignment vertical="center"/>
    </xf>
    <xf numFmtId="178" fontId="4" fillId="0" borderId="41" xfId="3" applyNumberFormat="1" applyFont="1" applyFill="1" applyBorder="1">
      <alignment vertical="center"/>
    </xf>
    <xf numFmtId="3" fontId="4" fillId="0" borderId="0" xfId="1" applyNumberFormat="1" applyFont="1">
      <alignment vertical="center"/>
    </xf>
    <xf numFmtId="178" fontId="4" fillId="0" borderId="0" xfId="3" applyNumberFormat="1" applyFont="1" applyFill="1" applyBorder="1">
      <alignment vertical="center"/>
    </xf>
    <xf numFmtId="38" fontId="4" fillId="0" borderId="0" xfId="3" applyFont="1">
      <alignment vertical="center"/>
    </xf>
    <xf numFmtId="178" fontId="4" fillId="0" borderId="5" xfId="3" applyNumberFormat="1" applyFont="1" applyBorder="1">
      <alignment vertical="center"/>
    </xf>
    <xf numFmtId="178" fontId="4" fillId="0" borderId="41" xfId="3" applyNumberFormat="1" applyFont="1" applyBorder="1">
      <alignment vertical="center"/>
    </xf>
    <xf numFmtId="0" fontId="6" fillId="0" borderId="0" xfId="2" applyFont="1" applyAlignment="1">
      <alignment vertical="center"/>
    </xf>
    <xf numFmtId="0" fontId="4" fillId="0" borderId="0" xfId="2" applyFont="1"/>
    <xf numFmtId="0" fontId="6" fillId="0" borderId="0" xfId="2" applyFont="1"/>
    <xf numFmtId="0" fontId="1" fillId="0" borderId="0" xfId="4"/>
    <xf numFmtId="0" fontId="12" fillId="0" borderId="0" xfId="4" applyFont="1" applyAlignment="1">
      <alignment vertical="center"/>
    </xf>
    <xf numFmtId="0" fontId="13" fillId="0" borderId="0" xfId="4" applyFont="1"/>
    <xf numFmtId="0" fontId="4" fillId="0" borderId="0" xfId="4" applyFont="1"/>
    <xf numFmtId="0" fontId="6" fillId="0" borderId="51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>
      <alignment horizontal="center" vertical="center" wrapText="1"/>
    </xf>
    <xf numFmtId="0" fontId="6" fillId="0" borderId="54" xfId="1" applyFont="1" applyBorder="1" applyAlignment="1">
      <alignment horizontal="center" vertical="center" wrapText="1"/>
    </xf>
    <xf numFmtId="0" fontId="6" fillId="0" borderId="55" xfId="1" applyFont="1" applyBorder="1" applyAlignment="1">
      <alignment horizontal="center" vertical="center" wrapText="1"/>
    </xf>
    <xf numFmtId="176" fontId="8" fillId="2" borderId="57" xfId="1" applyNumberFormat="1" applyFont="1" applyFill="1" applyBorder="1" applyAlignment="1">
      <alignment horizontal="right" vertical="center" wrapText="1"/>
    </xf>
    <xf numFmtId="177" fontId="8" fillId="2" borderId="58" xfId="1" applyNumberFormat="1" applyFont="1" applyFill="1" applyBorder="1" applyAlignment="1">
      <alignment horizontal="right" vertical="center" wrapText="1"/>
    </xf>
    <xf numFmtId="176" fontId="8" fillId="2" borderId="59" xfId="1" applyNumberFormat="1" applyFont="1" applyFill="1" applyBorder="1" applyAlignment="1">
      <alignment horizontal="right" vertical="center" wrapText="1"/>
    </xf>
    <xf numFmtId="177" fontId="8" fillId="2" borderId="60" xfId="1" applyNumberFormat="1" applyFont="1" applyFill="1" applyBorder="1" applyAlignment="1">
      <alignment horizontal="right" vertical="center" wrapText="1"/>
    </xf>
    <xf numFmtId="177" fontId="8" fillId="2" borderId="61" xfId="1" applyNumberFormat="1" applyFont="1" applyFill="1" applyBorder="1" applyAlignment="1">
      <alignment horizontal="right" vertical="center" wrapText="1"/>
    </xf>
    <xf numFmtId="176" fontId="8" fillId="2" borderId="64" xfId="1" applyNumberFormat="1" applyFont="1" applyFill="1" applyBorder="1" applyAlignment="1">
      <alignment horizontal="right" vertical="center" wrapText="1"/>
    </xf>
    <xf numFmtId="177" fontId="8" fillId="2" borderId="65" xfId="1" applyNumberFormat="1" applyFont="1" applyFill="1" applyBorder="1" applyAlignment="1">
      <alignment horizontal="right" vertical="center" wrapText="1"/>
    </xf>
    <xf numFmtId="176" fontId="8" fillId="2" borderId="66" xfId="1" applyNumberFormat="1" applyFont="1" applyFill="1" applyBorder="1" applyAlignment="1">
      <alignment horizontal="right" vertical="center" wrapText="1"/>
    </xf>
    <xf numFmtId="177" fontId="8" fillId="2" borderId="67" xfId="1" applyNumberFormat="1" applyFont="1" applyFill="1" applyBorder="1" applyAlignment="1">
      <alignment horizontal="right" vertical="center" wrapText="1"/>
    </xf>
    <xf numFmtId="177" fontId="8" fillId="2" borderId="68" xfId="1" applyNumberFormat="1" applyFont="1" applyFill="1" applyBorder="1" applyAlignment="1">
      <alignment horizontal="right" vertical="center" wrapText="1"/>
    </xf>
    <xf numFmtId="38" fontId="8" fillId="2" borderId="69" xfId="3" applyFont="1" applyFill="1" applyBorder="1" applyAlignment="1">
      <alignment horizontal="right" vertical="center" wrapText="1"/>
    </xf>
    <xf numFmtId="177" fontId="8" fillId="2" borderId="70" xfId="1" applyNumberFormat="1" applyFont="1" applyFill="1" applyBorder="1" applyAlignment="1">
      <alignment horizontal="right" vertical="center" wrapText="1"/>
    </xf>
    <xf numFmtId="176" fontId="8" fillId="2" borderId="71" xfId="1" applyNumberFormat="1" applyFont="1" applyFill="1" applyBorder="1" applyAlignment="1">
      <alignment horizontal="right" vertical="center" wrapText="1"/>
    </xf>
    <xf numFmtId="177" fontId="8" fillId="2" borderId="72" xfId="1" applyNumberFormat="1" applyFont="1" applyFill="1" applyBorder="1" applyAlignment="1">
      <alignment horizontal="right" vertical="center" wrapText="1"/>
    </xf>
    <xf numFmtId="176" fontId="8" fillId="2" borderId="69" xfId="1" applyNumberFormat="1" applyFont="1" applyFill="1" applyBorder="1" applyAlignment="1">
      <alignment horizontal="right" vertical="center" wrapText="1"/>
    </xf>
    <xf numFmtId="177" fontId="8" fillId="2" borderId="73" xfId="1" applyNumberFormat="1" applyFont="1" applyFill="1" applyBorder="1" applyAlignment="1">
      <alignment horizontal="right" vertical="center" wrapText="1"/>
    </xf>
    <xf numFmtId="38" fontId="8" fillId="0" borderId="74" xfId="3" applyFont="1" applyBorder="1" applyAlignment="1">
      <alignment horizontal="right" vertical="center"/>
    </xf>
    <xf numFmtId="177" fontId="8" fillId="2" borderId="75" xfId="1" applyNumberFormat="1" applyFont="1" applyFill="1" applyBorder="1" applyAlignment="1">
      <alignment horizontal="right" vertical="center" wrapText="1"/>
    </xf>
    <xf numFmtId="38" fontId="8" fillId="0" borderId="76" xfId="3" applyFont="1" applyBorder="1" applyAlignment="1">
      <alignment horizontal="right" vertical="center"/>
    </xf>
    <xf numFmtId="177" fontId="8" fillId="2" borderId="77" xfId="1" applyNumberFormat="1" applyFont="1" applyFill="1" applyBorder="1" applyAlignment="1">
      <alignment horizontal="right" vertical="center" wrapText="1"/>
    </xf>
    <xf numFmtId="177" fontId="8" fillId="2" borderId="78" xfId="1" applyNumberFormat="1" applyFont="1" applyFill="1" applyBorder="1" applyAlignment="1">
      <alignment horizontal="right" vertical="center" wrapText="1"/>
    </xf>
    <xf numFmtId="176" fontId="8" fillId="2" borderId="81" xfId="1" applyNumberFormat="1" applyFont="1" applyFill="1" applyBorder="1" applyAlignment="1">
      <alignment horizontal="right" vertical="center" wrapText="1"/>
    </xf>
    <xf numFmtId="177" fontId="8" fillId="2" borderId="27" xfId="1" applyNumberFormat="1" applyFont="1" applyFill="1" applyBorder="1" applyAlignment="1">
      <alignment horizontal="right" vertical="center" wrapText="1"/>
    </xf>
    <xf numFmtId="176" fontId="8" fillId="2" borderId="82" xfId="1" applyNumberFormat="1" applyFont="1" applyFill="1" applyBorder="1" applyAlignment="1">
      <alignment horizontal="right" vertical="center" wrapText="1"/>
    </xf>
    <xf numFmtId="177" fontId="8" fillId="2" borderId="83" xfId="1" applyNumberFormat="1" applyFont="1" applyFill="1" applyBorder="1" applyAlignment="1">
      <alignment horizontal="right" vertical="center" wrapText="1"/>
    </xf>
    <xf numFmtId="177" fontId="8" fillId="2" borderId="84" xfId="1" applyNumberFormat="1" applyFont="1" applyFill="1" applyBorder="1" applyAlignment="1">
      <alignment horizontal="right" vertical="center" wrapText="1"/>
    </xf>
    <xf numFmtId="38" fontId="8" fillId="0" borderId="46" xfId="3" applyFont="1" applyBorder="1" applyAlignment="1">
      <alignment vertical="center"/>
    </xf>
    <xf numFmtId="178" fontId="8" fillId="0" borderId="54" xfId="3" applyNumberFormat="1" applyFont="1" applyBorder="1" applyAlignment="1">
      <alignment vertical="center"/>
    </xf>
    <xf numFmtId="38" fontId="8" fillId="0" borderId="48" xfId="3" applyFont="1" applyBorder="1" applyAlignment="1">
      <alignment vertical="center"/>
    </xf>
    <xf numFmtId="178" fontId="8" fillId="0" borderId="55" xfId="3" applyNumberFormat="1" applyFont="1" applyBorder="1" applyAlignment="1">
      <alignment vertical="center"/>
    </xf>
    <xf numFmtId="38" fontId="8" fillId="0" borderId="87" xfId="3" applyFont="1" applyBorder="1" applyAlignment="1">
      <alignment vertical="center"/>
    </xf>
    <xf numFmtId="178" fontId="8" fillId="0" borderId="88" xfId="3" applyNumberFormat="1" applyFont="1" applyBorder="1" applyAlignment="1">
      <alignment vertical="center"/>
    </xf>
    <xf numFmtId="38" fontId="8" fillId="0" borderId="34" xfId="3" applyFont="1" applyBorder="1" applyAlignment="1">
      <alignment vertical="center"/>
    </xf>
    <xf numFmtId="178" fontId="8" fillId="0" borderId="89" xfId="3" applyNumberFormat="1" applyFont="1" applyBorder="1" applyAlignment="1">
      <alignment vertical="center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4" fillId="0" borderId="1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left" vertical="center" wrapText="1"/>
    </xf>
    <xf numFmtId="0" fontId="4" fillId="0" borderId="32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11" fillId="0" borderId="0" xfId="1" applyFont="1" applyAlignment="1">
      <alignment horizontal="justify" vertical="center"/>
    </xf>
    <xf numFmtId="0" fontId="2" fillId="0" borderId="0" xfId="1" applyFont="1">
      <alignment vertical="center"/>
    </xf>
    <xf numFmtId="0" fontId="4" fillId="0" borderId="37" xfId="1" applyFont="1" applyBorder="1">
      <alignment vertical="center"/>
    </xf>
    <xf numFmtId="0" fontId="4" fillId="0" borderId="38" xfId="1" applyFont="1" applyBorder="1">
      <alignment vertical="center"/>
    </xf>
    <xf numFmtId="0" fontId="4" fillId="0" borderId="15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2" fillId="0" borderId="0" xfId="1" applyFont="1" applyAlignment="1">
      <alignment horizontal="justify" vertical="center"/>
    </xf>
    <xf numFmtId="0" fontId="12" fillId="0" borderId="33" xfId="4" applyFont="1" applyBorder="1" applyAlignment="1">
      <alignment horizontal="right" vertical="center"/>
    </xf>
    <xf numFmtId="14" fontId="4" fillId="0" borderId="0" xfId="1" applyNumberFormat="1" applyFont="1" applyAlignment="1">
      <alignment horizontal="right" vertical="center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5" xfId="1" applyFont="1" applyBorder="1" applyAlignment="1">
      <alignment horizontal="center" vertical="center" wrapText="1"/>
    </xf>
    <xf numFmtId="179" fontId="6" fillId="0" borderId="46" xfId="1" applyNumberFormat="1" applyFont="1" applyBorder="1" applyAlignment="1">
      <alignment horizontal="center" vertical="center" wrapText="1"/>
    </xf>
    <xf numFmtId="179" fontId="6" fillId="0" borderId="47" xfId="1" applyNumberFormat="1" applyFont="1" applyBorder="1" applyAlignment="1">
      <alignment horizontal="center" vertical="center" wrapText="1"/>
    </xf>
    <xf numFmtId="179" fontId="6" fillId="0" borderId="48" xfId="1" applyNumberFormat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86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  <xf numFmtId="0" fontId="6" fillId="0" borderId="62" xfId="1" applyFont="1" applyBorder="1" applyAlignment="1">
      <alignment horizontal="center" vertical="center" wrapText="1"/>
    </xf>
    <xf numFmtId="0" fontId="6" fillId="0" borderId="6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textRotation="255" wrapText="1"/>
    </xf>
    <xf numFmtId="0" fontId="6" fillId="0" borderId="14" xfId="1" applyFont="1" applyBorder="1" applyAlignment="1">
      <alignment vertical="center" wrapText="1"/>
    </xf>
    <xf numFmtId="0" fontId="6" fillId="0" borderId="56" xfId="1" applyFont="1" applyBorder="1" applyAlignment="1">
      <alignment vertical="center" wrapText="1"/>
    </xf>
    <xf numFmtId="0" fontId="6" fillId="0" borderId="80" xfId="1" applyFont="1" applyBorder="1" applyAlignment="1">
      <alignment vertical="center" wrapText="1"/>
    </xf>
    <xf numFmtId="0" fontId="6" fillId="0" borderId="63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85" xfId="1" applyFont="1" applyBorder="1" applyAlignment="1">
      <alignment vertical="center" wrapText="1"/>
    </xf>
    <xf numFmtId="179" fontId="6" fillId="0" borderId="49" xfId="1" applyNumberFormat="1" applyFont="1" applyBorder="1" applyAlignment="1">
      <alignment horizontal="center" vertical="center" wrapText="1"/>
    </xf>
    <xf numFmtId="0" fontId="6" fillId="0" borderId="85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wrapText="1"/>
    </xf>
    <xf numFmtId="0" fontId="6" fillId="0" borderId="48" xfId="1" applyFont="1" applyBorder="1" applyAlignment="1">
      <alignment vertical="center" wrapText="1"/>
    </xf>
    <xf numFmtId="0" fontId="6" fillId="0" borderId="50" xfId="1" applyFont="1" applyBorder="1" applyAlignment="1">
      <alignment vertical="center" wrapText="1"/>
    </xf>
  </cellXfs>
  <cellStyles count="5">
    <cellStyle name="桁区切り 2" xfId="3" xr:uid="{F6E14A3E-4E46-4EC1-8674-676F2C9EA031}"/>
    <cellStyle name="標準" xfId="0" builtinId="0"/>
    <cellStyle name="標準 2" xfId="4" xr:uid="{2F37746D-9DEE-48B6-838C-64CAE821AD60}"/>
    <cellStyle name="標準 2 2" xfId="1" xr:uid="{A3BC33BE-F4EE-48B4-8F58-D9D8F4AC50B0}"/>
    <cellStyle name="標準 3 2" xfId="2" xr:uid="{2C2F1618-E1B9-4B86-9F38-D3DF13A224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9E-4B1F-9E86-D5FE0E406AD1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9E-4B1F-9E86-D5FE0E406AD1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9E-4B1F-9E86-D5FE0E406AD1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DFBB-45EA-9E36-020AE1A9AEF4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DFBB-45EA-9E36-020AE1A9AEF4}"/>
                      </c:ext>
                    </c:extLst>
                  </c16:dLbl>
                </c16:categoryFilterException>
                <c16:categoryFilterException>
                  <c16:uniqueId val="{00000008-DFBB-45EA-9E36-020AE1A9AEF4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DFBB-45EA-9E36-020AE1A9AEF4}"/>
                      </c:ext>
                    </c:extLst>
                  </c16:dLbl>
                </c16:categoryFilterException>
                <c16:categoryFilterException>
                  <c16:uniqueId val="{00000009-DFBB-45EA-9E36-020AE1A9AEF4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DFBB-45EA-9E36-020AE1A9AEF4}"/>
                      </c:ext>
                    </c:extLst>
                  </c16:dLbl>
                </c16:categoryFilterException>
                <c16:categoryFilterException>
                  <c16:uniqueId val="{0000000A-DFBB-45EA-9E36-020AE1A9AEF4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DFBB-45EA-9E36-020AE1A9AEF4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DFBB-45EA-9E36-020AE1A9AEF4}"/>
                </c16:ptentry>
                <c16:ptentry>
                  <c16:ptidx>6</c16:ptidx>
                  <c16:uniqueID val="{00000008-DFBB-45EA-9E36-020AE1A9AEF4}"/>
                </c16:ptentry>
                <c16:ptentry>
                  <c16:ptidx>8</c16:ptidx>
                  <c16:uniqueID val="{00000009-DFBB-45EA-9E36-020AE1A9AEF4}"/>
                </c16:ptentry>
                <c16:ptentry>
                  <c16:ptidx>10</c16:ptidx>
                  <c16:uniqueID val="{0000000A-DFBB-45EA-9E36-020AE1A9AEF4}"/>
                </c16:ptentry>
              </c16:datapointuniqueidmap>
            </c:ext>
            <c:ext xmlns:c16="http://schemas.microsoft.com/office/drawing/2014/chart" uri="{C3380CC4-5D6E-409C-BE32-E72D297353CC}">
              <c16:uniqueId val="{00000003-269E-4B1F-9E86-D5FE0E406AD1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69E-4B1F-9E86-D5FE0E406AD1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69E-4B1F-9E86-D5FE0E406A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DFBB-45EA-9E36-020AE1A9AEF4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DFBB-45EA-9E36-020AE1A9AEF4}"/>
                      </c:ext>
                    </c:extLst>
                  </c16:dLbl>
                </c16:categoryFilterException>
                <c16:categoryFilterException>
                  <c16:uniqueId val="{0000000C-DFBB-45EA-9E36-020AE1A9AEF4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DFBB-45EA-9E36-020AE1A9AEF4}"/>
                      </c:ext>
                    </c:extLst>
                  </c16:dLbl>
                </c16:categoryFilterException>
                <c16:categoryFilterException>
                  <c16:uniqueId val="{0000000D-DFBB-45EA-9E36-020AE1A9AEF4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DFBB-45EA-9E36-020AE1A9AEF4}"/>
                      </c:ext>
                    </c:extLst>
                  </c16:dLbl>
                </c16:categoryFilterException>
                <c16:categoryFilterException>
                  <c16:uniqueId val="{0000000E-DFBB-45EA-9E36-020AE1A9AEF4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DFBB-45EA-9E36-020AE1A9AEF4}"/>
                      </c:ext>
                    </c:extLst>
                  </c16:dLbl>
                </c16:categoryFilterException>
                <c16:categoryFilterException>
                  <c16:uniqueId val="{0000000F-DFBB-45EA-9E36-020AE1A9AEF4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DFBB-45EA-9E36-020AE1A9AEF4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DFBB-45EA-9E36-020AE1A9AEF4}"/>
                </c16:ptentry>
                <c16:ptentry>
                  <c16:ptidx>8</c16:ptidx>
                  <c16:uniqueID val="{0000000C-DFBB-45EA-9E36-020AE1A9AEF4}"/>
                </c16:ptentry>
                <c16:ptentry>
                  <c16:ptidx>10</c16:ptidx>
                  <c16:uniqueID val="{0000000D-DFBB-45EA-9E36-020AE1A9AEF4}"/>
                </c16:ptentry>
                <c16:ptentry>
                  <c16:ptidx>12</c16:ptidx>
                  <c16:uniqueID val="{0000000E-DFBB-45EA-9E36-020AE1A9AEF4}"/>
                </c16:ptentry>
                <c16:ptentry>
                  <c16:ptidx>14</c16:ptidx>
                  <c16:uniqueID val="{0000000F-DFBB-45EA-9E36-020AE1A9AEF4}"/>
                </c16:ptentry>
              </c16:datapointuniqueidmap>
            </c:ext>
            <c:ext xmlns:c16="http://schemas.microsoft.com/office/drawing/2014/chart" uri="{C3380CC4-5D6E-409C-BE32-E72D297353CC}">
              <c16:uniqueId val="{00000006-269E-4B1F-9E86-D5FE0E406A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35-4F7F-8705-49B2337782BD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35-4F7F-8705-49B2337782BD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35-4F7F-8705-49B2337782BD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35-4F7F-8705-49B2337782BD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35-4F7F-8705-49B2337782BD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35-4F7F-8705-49B2337782BD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35-4F7F-8705-49B2337782BD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35-4F7F-8705-49B2337782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B735-4F7F-8705-49B2337782BD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35-4F7F-8705-49B2337782BD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35-4F7F-8705-49B2337782BD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B735-4F7F-8705-49B2337782BD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735-4F7F-8705-49B2337782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B735-4F7F-8705-49B2337782BD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735-4F7F-8705-49B2337782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B735-4F7F-8705-49B2337782BD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735-4F7F-8705-49B2337782BD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735-4F7F-8705-49B2337782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B735-4F7F-8705-49B2337782BD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B735-4F7F-8705-49B2337782BD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B735-4F7F-8705-49B2337782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735-4F7F-8705-49B2337782BD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735-4F7F-8705-49B2337782BD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735-4F7F-8705-49B2337782BD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735-4F7F-8705-49B2337782BD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735-4F7F-8705-49B2337782BD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735-4F7F-8705-49B2337782BD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735-4F7F-8705-49B2337782BD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735-4F7F-8705-49B2337782B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B735-4F7F-8705-49B2337782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96-49E8-B71A-F046CF47E3CA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96-49E8-B71A-F046CF47E3CA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96-49E8-B71A-F046CF47E3CA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1896-49E8-B71A-F046CF47E3CA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1896-49E8-B71A-F046CF47E3CA}"/>
                      </c:ext>
                    </c:extLst>
                  </c16:dLbl>
                </c16:categoryFilterException>
                <c16:categoryFilterException>
                  <c16:uniqueId val="{00000008-1896-49E8-B71A-F046CF47E3CA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1896-49E8-B71A-F046CF47E3CA}"/>
                      </c:ext>
                    </c:extLst>
                  </c16:dLbl>
                </c16:categoryFilterException>
                <c16:categoryFilterException>
                  <c16:uniqueId val="{00000009-1896-49E8-B71A-F046CF47E3CA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1896-49E8-B71A-F046CF47E3CA}"/>
                      </c:ext>
                    </c:extLst>
                  </c16:dLbl>
                </c16:categoryFilterException>
                <c16:categoryFilterException>
                  <c16:uniqueId val="{0000000A-1896-49E8-B71A-F046CF47E3CA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1896-49E8-B71A-F046CF47E3CA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1896-49E8-B71A-F046CF47E3CA}"/>
                </c16:ptentry>
                <c16:ptentry>
                  <c16:ptidx>6</c16:ptidx>
                  <c16:uniqueID val="{00000008-1896-49E8-B71A-F046CF47E3CA}"/>
                </c16:ptentry>
                <c16:ptentry>
                  <c16:ptidx>8</c16:ptidx>
                  <c16:uniqueID val="{00000009-1896-49E8-B71A-F046CF47E3CA}"/>
                </c16:ptentry>
                <c16:ptentry>
                  <c16:ptidx>10</c16:ptidx>
                  <c16:uniqueID val="{0000000A-1896-49E8-B71A-F046CF47E3CA}"/>
                </c16:ptentry>
              </c16:datapointuniqueidmap>
            </c:ext>
            <c:ext xmlns:c16="http://schemas.microsoft.com/office/drawing/2014/chart" uri="{C3380CC4-5D6E-409C-BE32-E72D297353CC}">
              <c16:uniqueId val="{00000003-1896-49E8-B71A-F046CF47E3CA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896-49E8-B71A-F046CF47E3CA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896-49E8-B71A-F046CF47E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1896-49E8-B71A-F046CF47E3CA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1896-49E8-B71A-F046CF47E3CA}"/>
                      </c:ext>
                    </c:extLst>
                  </c16:dLbl>
                </c16:categoryFilterException>
                <c16:categoryFilterException>
                  <c16:uniqueId val="{0000000C-1896-49E8-B71A-F046CF47E3CA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1896-49E8-B71A-F046CF47E3CA}"/>
                      </c:ext>
                    </c:extLst>
                  </c16:dLbl>
                </c16:categoryFilterException>
                <c16:categoryFilterException>
                  <c16:uniqueId val="{0000000D-1896-49E8-B71A-F046CF47E3CA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1896-49E8-B71A-F046CF47E3CA}"/>
                      </c:ext>
                    </c:extLst>
                  </c16:dLbl>
                </c16:categoryFilterException>
                <c16:categoryFilterException>
                  <c16:uniqueId val="{0000000E-1896-49E8-B71A-F046CF47E3CA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1896-49E8-B71A-F046CF47E3CA}"/>
                      </c:ext>
                    </c:extLst>
                  </c16:dLbl>
                </c16:categoryFilterException>
                <c16:categoryFilterException>
                  <c16:uniqueId val="{0000000F-1896-49E8-B71A-F046CF47E3CA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1896-49E8-B71A-F046CF47E3CA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1896-49E8-B71A-F046CF47E3CA}"/>
                </c16:ptentry>
                <c16:ptentry>
                  <c16:ptidx>8</c16:ptidx>
                  <c16:uniqueID val="{0000000C-1896-49E8-B71A-F046CF47E3CA}"/>
                </c16:ptentry>
                <c16:ptentry>
                  <c16:ptidx>10</c16:ptidx>
                  <c16:uniqueID val="{0000000D-1896-49E8-B71A-F046CF47E3CA}"/>
                </c16:ptentry>
                <c16:ptentry>
                  <c16:ptidx>12</c16:ptidx>
                  <c16:uniqueID val="{0000000E-1896-49E8-B71A-F046CF47E3CA}"/>
                </c16:ptentry>
                <c16:ptentry>
                  <c16:ptidx>14</c16:ptidx>
                  <c16:uniqueID val="{0000000F-1896-49E8-B71A-F046CF47E3CA}"/>
                </c16:ptentry>
              </c16:datapointuniqueidmap>
            </c:ext>
            <c:ext xmlns:c16="http://schemas.microsoft.com/office/drawing/2014/chart" uri="{C3380CC4-5D6E-409C-BE32-E72D297353CC}">
              <c16:uniqueId val="{00000006-1896-49E8-B71A-F046CF47E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709-480F-888F-4BDB900D424C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09-480F-888F-4BDB900D424C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709-480F-888F-4BDB900D424C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709-480F-888F-4BDB900D424C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709-480F-888F-4BDB900D424C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09-480F-888F-4BDB900D424C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709-480F-888F-4BDB900D424C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709-480F-888F-4BDB900D42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D709-480F-888F-4BDB900D424C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709-480F-888F-4BDB900D424C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709-480F-888F-4BDB900D424C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709-480F-888F-4BDB900D424C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709-480F-888F-4BDB900D42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D709-480F-888F-4BDB900D424C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709-480F-888F-4BDB900D42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1806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D709-480F-888F-4BDB900D424C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D709-480F-888F-4BDB900D424C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D709-480F-888F-4BDB900D42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567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D709-480F-888F-4BDB900D424C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D709-480F-888F-4BDB900D424C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22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D709-480F-888F-4BDB900D4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D709-480F-888F-4BDB900D424C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D709-480F-888F-4BDB900D424C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D709-480F-888F-4BDB900D424C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D709-480F-888F-4BDB900D424C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D709-480F-888F-4BDB900D424C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D709-480F-888F-4BDB900D424C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D709-480F-888F-4BDB900D424C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D709-480F-888F-4BDB900D42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6918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D709-480F-888F-4BDB900D4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908529C-8D41-4D0C-92C9-B325B916E28D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2490A5B-025D-40B7-ACDE-4B1860FB8CF6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5C5476D-1197-407F-AAC5-593E817C0370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67261ED1-F54F-4038-A363-121480744598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8DF1A1C-4A6A-4FEB-B01E-64EAAD4235E9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3DE52516-0E63-4376-8480-CA065EB5CCA4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7460E802-0E49-45BF-98FB-95D37BAE309A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92A6AB31-395D-4333-B414-1734E9B48422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C0A4F33E-624D-483A-9890-E79FB55CA65F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0F2B490D-1852-4DBC-85C5-1394B712BA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BC300CBF-80B0-4CD1-AF63-242314DF22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1CF7EE-93B5-4C1B-ADDC-F08918636FFE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7D02AF1-9B1D-49FC-99A3-F946A85E9902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7FFB663-0A7A-47EB-BC28-0F4E026DB5C9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8232B93F-3FA1-4C00-84DD-D10EFAF2E481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CF31EDDC-B3BC-46D7-A9C5-DCB853945386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2A033AC-7D90-48FA-A6C7-9E8883315D6C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354E2F0-B903-4323-B83D-FFC9750113C1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2FCBEE73-9E53-452F-90DB-30E9150D411E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671ACD7-A5D7-4F8A-825B-CAECD9B76767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AEE2D804-1E64-4944-AE3D-EC53F766F7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B99AD196-9087-4ADD-BF1E-F9F90DB28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F0B7-B6E9-4CAB-B15B-5EFB27332C41}">
  <sheetPr>
    <tabColor theme="5" tint="0.79998168889431442"/>
    <pageSetUpPr fitToPage="1"/>
  </sheetPr>
  <dimension ref="B1:I34"/>
  <sheetViews>
    <sheetView showZeros="0" zoomScale="95" zoomScaleNormal="95" workbookViewId="0">
      <selection activeCell="D6" sqref="D6:G6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18" t="s">
        <v>41</v>
      </c>
      <c r="C1" s="106"/>
      <c r="D1" s="106"/>
      <c r="E1" s="106"/>
      <c r="F1" s="106"/>
      <c r="G1" s="106"/>
      <c r="H1" s="1">
        <v>45893</v>
      </c>
      <c r="I1" s="2" t="s">
        <v>0</v>
      </c>
    </row>
    <row r="2" spans="2:9" s="2" customFormat="1" ht="18.95" customHeight="1" x14ac:dyDescent="0.4">
      <c r="B2" s="111" t="s">
        <v>1</v>
      </c>
      <c r="C2" s="112"/>
      <c r="D2" s="115" t="s">
        <v>2</v>
      </c>
      <c r="E2" s="116"/>
      <c r="F2" s="112" t="s">
        <v>3</v>
      </c>
      <c r="G2" s="117"/>
    </row>
    <row r="3" spans="2:9" s="2" customFormat="1" ht="18.95" customHeight="1" thickBot="1" x14ac:dyDescent="0.45">
      <c r="B3" s="113"/>
      <c r="C3" s="114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97" t="s">
        <v>5</v>
      </c>
      <c r="C4" s="98"/>
      <c r="D4" s="7">
        <v>2498</v>
      </c>
      <c r="E4" s="8">
        <v>62.1</v>
      </c>
      <c r="F4" s="9">
        <v>1132</v>
      </c>
      <c r="G4" s="10">
        <v>85.6</v>
      </c>
    </row>
    <row r="5" spans="2:9" s="2" customFormat="1" ht="18.75" customHeight="1" x14ac:dyDescent="0.4">
      <c r="B5" s="99" t="s">
        <v>6</v>
      </c>
      <c r="C5" s="100"/>
      <c r="D5" s="11">
        <v>2557</v>
      </c>
      <c r="E5" s="12">
        <v>84</v>
      </c>
      <c r="F5" s="13">
        <v>4786</v>
      </c>
      <c r="G5" s="14">
        <v>94.7</v>
      </c>
    </row>
    <row r="6" spans="2:9" s="2" customFormat="1" ht="18.75" customHeight="1" x14ac:dyDescent="0.4">
      <c r="B6" s="109" t="s">
        <v>7</v>
      </c>
      <c r="C6" s="110"/>
      <c r="D6" s="15">
        <f>SUM(D7:D10)</f>
        <v>2253</v>
      </c>
      <c r="E6" s="16">
        <v>94.8</v>
      </c>
      <c r="F6" s="17">
        <f>SUM(F7:F10)</f>
        <v>4525</v>
      </c>
      <c r="G6" s="18">
        <v>93.7</v>
      </c>
    </row>
    <row r="7" spans="2:9" s="2" customFormat="1" ht="21" customHeight="1" x14ac:dyDescent="0.4">
      <c r="B7" s="19"/>
      <c r="C7" s="20" t="s">
        <v>8</v>
      </c>
      <c r="D7" s="21">
        <v>1605</v>
      </c>
      <c r="E7" s="22">
        <v>88.9</v>
      </c>
      <c r="F7" s="23">
        <v>2568</v>
      </c>
      <c r="G7" s="24">
        <v>84.6</v>
      </c>
    </row>
    <row r="8" spans="2:9" s="2" customFormat="1" ht="18.75" customHeight="1" x14ac:dyDescent="0.4">
      <c r="B8" s="19"/>
      <c r="C8" s="25" t="s">
        <v>9</v>
      </c>
      <c r="D8" s="21">
        <v>621</v>
      </c>
      <c r="E8" s="22">
        <v>113.7</v>
      </c>
      <c r="F8" s="23">
        <v>1879</v>
      </c>
      <c r="G8" s="24">
        <v>108.7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100</v>
      </c>
      <c r="F9" s="23">
        <v>10</v>
      </c>
      <c r="G9" s="24">
        <v>142.9</v>
      </c>
    </row>
    <row r="10" spans="2:9" s="2" customFormat="1" ht="18.75" customHeight="1" x14ac:dyDescent="0.4">
      <c r="B10" s="26"/>
      <c r="C10" s="27" t="s">
        <v>11</v>
      </c>
      <c r="D10" s="28">
        <v>25</v>
      </c>
      <c r="E10" s="29">
        <v>104.2</v>
      </c>
      <c r="F10" s="30">
        <v>68</v>
      </c>
      <c r="G10" s="31">
        <v>113.3</v>
      </c>
    </row>
    <row r="11" spans="2:9" s="2" customFormat="1" ht="18.75" customHeight="1" thickBot="1" x14ac:dyDescent="0.45">
      <c r="B11" s="103" t="s">
        <v>12</v>
      </c>
      <c r="C11" s="104"/>
      <c r="D11" s="32">
        <f>D4+D5+D6</f>
        <v>7308</v>
      </c>
      <c r="E11" s="33">
        <v>77.400000000000006</v>
      </c>
      <c r="F11" s="34">
        <f>F4+F5+F6</f>
        <v>10443</v>
      </c>
      <c r="G11" s="35">
        <v>93.2</v>
      </c>
    </row>
    <row r="12" spans="2:9" s="2" customFormat="1" ht="9.75" customHeight="1" thickBot="1" x14ac:dyDescent="0.45">
      <c r="B12" s="105"/>
      <c r="C12" s="106"/>
      <c r="D12" s="106"/>
      <c r="E12" s="106"/>
      <c r="F12" s="106"/>
      <c r="G12" s="106"/>
    </row>
    <row r="13" spans="2:9" s="2" customFormat="1" ht="31.5" customHeight="1" thickBot="1" x14ac:dyDescent="0.45">
      <c r="B13" s="107" t="s">
        <v>13</v>
      </c>
      <c r="C13" s="108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66364</v>
      </c>
      <c r="E14" s="41">
        <v>202.2</v>
      </c>
    </row>
    <row r="15" spans="2:9" s="2" customFormat="1" ht="18.75" customHeight="1" thickBot="1" x14ac:dyDescent="0.45">
      <c r="B15" s="42"/>
      <c r="C15" s="43" t="s">
        <v>17</v>
      </c>
      <c r="D15" s="44">
        <v>2048</v>
      </c>
      <c r="E15" s="45">
        <v>83.4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6" t="s">
        <v>42</v>
      </c>
      <c r="C17" s="106"/>
      <c r="D17" s="106"/>
      <c r="E17" s="106"/>
      <c r="F17" s="106"/>
      <c r="G17" s="106"/>
      <c r="H17" s="106"/>
    </row>
    <row r="18" spans="2:9" s="2" customFormat="1" ht="18.75" customHeight="1" x14ac:dyDescent="0.4">
      <c r="B18" s="111" t="s">
        <v>1</v>
      </c>
      <c r="C18" s="112"/>
      <c r="D18" s="115" t="s">
        <v>2</v>
      </c>
      <c r="E18" s="116"/>
      <c r="F18" s="112" t="s">
        <v>3</v>
      </c>
      <c r="G18" s="117"/>
    </row>
    <row r="19" spans="2:9" s="2" customFormat="1" ht="18.75" customHeight="1" thickBot="1" x14ac:dyDescent="0.45">
      <c r="B19" s="113"/>
      <c r="C19" s="114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97" t="s">
        <v>18</v>
      </c>
      <c r="C20" s="98"/>
      <c r="D20" s="7">
        <v>10534</v>
      </c>
      <c r="E20" s="8">
        <v>64.8</v>
      </c>
      <c r="F20" s="9">
        <v>4779</v>
      </c>
      <c r="G20" s="10">
        <v>98.6</v>
      </c>
      <c r="H20" s="48"/>
      <c r="I20" s="48"/>
    </row>
    <row r="21" spans="2:9" s="2" customFormat="1" ht="18.75" customHeight="1" x14ac:dyDescent="0.4">
      <c r="B21" s="99" t="s">
        <v>6</v>
      </c>
      <c r="C21" s="100"/>
      <c r="D21" s="11">
        <v>11787</v>
      </c>
      <c r="E21" s="12">
        <v>93.7</v>
      </c>
      <c r="F21" s="13">
        <v>20130</v>
      </c>
      <c r="G21" s="14">
        <v>101.8</v>
      </c>
      <c r="H21" s="48"/>
      <c r="I21" s="48"/>
    </row>
    <row r="22" spans="2:9" s="2" customFormat="1" ht="18.75" customHeight="1" x14ac:dyDescent="0.4">
      <c r="B22" s="101" t="s">
        <v>7</v>
      </c>
      <c r="C22" s="102"/>
      <c r="D22" s="11">
        <f>SUM(D23:D26)</f>
        <v>8840</v>
      </c>
      <c r="E22" s="12">
        <v>101.7</v>
      </c>
      <c r="F22" s="13">
        <f>SUM(F23:F26)</f>
        <v>16503</v>
      </c>
      <c r="G22" s="14">
        <v>103.1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6631</v>
      </c>
      <c r="E23" s="22">
        <v>100.6</v>
      </c>
      <c r="F23" s="23">
        <v>9739</v>
      </c>
      <c r="G23" s="24">
        <v>96.6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2122</v>
      </c>
      <c r="E24" s="22">
        <v>105.6</v>
      </c>
      <c r="F24" s="23">
        <v>6530</v>
      </c>
      <c r="G24" s="24">
        <v>114.9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8</v>
      </c>
      <c r="E25" s="22">
        <v>114.3</v>
      </c>
      <c r="F25" s="23">
        <v>33</v>
      </c>
      <c r="G25" s="24">
        <v>143.5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79</v>
      </c>
      <c r="E26" s="29">
        <v>89.8</v>
      </c>
      <c r="F26" s="30">
        <v>201</v>
      </c>
      <c r="G26" s="31">
        <v>88.2</v>
      </c>
      <c r="H26" s="48"/>
      <c r="I26" s="48"/>
    </row>
    <row r="27" spans="2:9" s="2" customFormat="1" ht="18.75" customHeight="1" thickBot="1" x14ac:dyDescent="0.45">
      <c r="B27" s="103" t="s">
        <v>12</v>
      </c>
      <c r="C27" s="104"/>
      <c r="D27" s="32">
        <f>D20+D21+D22</f>
        <v>31161</v>
      </c>
      <c r="E27" s="33">
        <v>83</v>
      </c>
      <c r="F27" s="34">
        <f>F20+F21+F22</f>
        <v>41412</v>
      </c>
      <c r="G27" s="35">
        <v>101.9</v>
      </c>
      <c r="H27" s="48"/>
      <c r="I27" s="48"/>
    </row>
    <row r="28" spans="2:9" s="2" customFormat="1" ht="9" customHeight="1" thickBot="1" x14ac:dyDescent="0.45">
      <c r="B28" s="105"/>
      <c r="C28" s="106"/>
      <c r="D28" s="106"/>
      <c r="E28" s="106"/>
      <c r="F28" s="106"/>
      <c r="G28" s="106"/>
    </row>
    <row r="29" spans="2:9" s="2" customFormat="1" ht="30" customHeight="1" thickBot="1" x14ac:dyDescent="0.45">
      <c r="B29" s="107" t="s">
        <v>13</v>
      </c>
      <c r="C29" s="108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142991</v>
      </c>
      <c r="E30" s="49">
        <v>103.1</v>
      </c>
    </row>
    <row r="31" spans="2:9" s="2" customFormat="1" ht="18.75" customHeight="1" thickBot="1" x14ac:dyDescent="0.45">
      <c r="B31" s="42"/>
      <c r="C31" s="43" t="s">
        <v>17</v>
      </c>
      <c r="D31" s="44">
        <v>8031</v>
      </c>
      <c r="E31" s="50">
        <v>91.4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5:C5"/>
    <mergeCell ref="B1:G1"/>
    <mergeCell ref="B2:C3"/>
    <mergeCell ref="D2:E2"/>
    <mergeCell ref="F2:G2"/>
    <mergeCell ref="B4:C4"/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F6E24-B2DD-448C-944E-50C9A3C1857C}">
  <sheetPr>
    <tabColor theme="5" tint="0.79998168889431442"/>
    <pageSetUpPr fitToPage="1"/>
  </sheetPr>
  <dimension ref="B1:I34"/>
  <sheetViews>
    <sheetView showZeros="0" topLeftCell="A15" zoomScale="95" zoomScaleNormal="95" workbookViewId="0">
      <selection activeCell="H22" sqref="H22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18" t="s">
        <v>37</v>
      </c>
      <c r="C1" s="106"/>
      <c r="D1" s="106"/>
      <c r="E1" s="106"/>
      <c r="F1" s="106"/>
      <c r="G1" s="106"/>
      <c r="H1" s="1">
        <v>45921</v>
      </c>
      <c r="I1" s="2" t="s">
        <v>0</v>
      </c>
    </row>
    <row r="2" spans="2:9" s="2" customFormat="1" ht="18.95" customHeight="1" x14ac:dyDescent="0.4">
      <c r="B2" s="111" t="s">
        <v>1</v>
      </c>
      <c r="C2" s="112"/>
      <c r="D2" s="115" t="s">
        <v>2</v>
      </c>
      <c r="E2" s="116"/>
      <c r="F2" s="112" t="s">
        <v>3</v>
      </c>
      <c r="G2" s="117"/>
    </row>
    <row r="3" spans="2:9" s="2" customFormat="1" ht="18.95" customHeight="1" thickBot="1" x14ac:dyDescent="0.45">
      <c r="B3" s="113"/>
      <c r="C3" s="114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97" t="s">
        <v>5</v>
      </c>
      <c r="C4" s="98"/>
      <c r="D4" s="7">
        <v>2294</v>
      </c>
      <c r="E4" s="8">
        <v>55.3</v>
      </c>
      <c r="F4" s="9">
        <v>1066</v>
      </c>
      <c r="G4" s="10">
        <v>87.5</v>
      </c>
    </row>
    <row r="5" spans="2:9" s="2" customFormat="1" ht="18.75" customHeight="1" x14ac:dyDescent="0.4">
      <c r="B5" s="99" t="s">
        <v>6</v>
      </c>
      <c r="C5" s="100"/>
      <c r="D5" s="11">
        <v>2227</v>
      </c>
      <c r="E5" s="12">
        <v>80.3</v>
      </c>
      <c r="F5" s="13">
        <v>4288</v>
      </c>
      <c r="G5" s="14">
        <v>93.5</v>
      </c>
    </row>
    <row r="6" spans="2:9" s="2" customFormat="1" ht="18.75" customHeight="1" x14ac:dyDescent="0.4">
      <c r="B6" s="109" t="s">
        <v>7</v>
      </c>
      <c r="C6" s="110"/>
      <c r="D6" s="15">
        <f>SUM(D7:D10)</f>
        <v>2417</v>
      </c>
      <c r="E6" s="16">
        <v>126.2</v>
      </c>
      <c r="F6" s="17">
        <f>SUM(F7:F10)</f>
        <v>4152</v>
      </c>
      <c r="G6" s="18">
        <v>113.5</v>
      </c>
    </row>
    <row r="7" spans="2:9" s="2" customFormat="1" ht="21" customHeight="1" x14ac:dyDescent="0.4">
      <c r="B7" s="19"/>
      <c r="C7" s="20" t="s">
        <v>8</v>
      </c>
      <c r="D7" s="21">
        <v>1806</v>
      </c>
      <c r="E7" s="22">
        <v>123.7</v>
      </c>
      <c r="F7" s="23">
        <v>2458</v>
      </c>
      <c r="G7" s="24">
        <v>112.5</v>
      </c>
    </row>
    <row r="8" spans="2:9" s="2" customFormat="1" ht="18.75" customHeight="1" x14ac:dyDescent="0.4">
      <c r="B8" s="19"/>
      <c r="C8" s="25" t="s">
        <v>9</v>
      </c>
      <c r="D8" s="21">
        <v>590</v>
      </c>
      <c r="E8" s="22">
        <v>134.69999999999999</v>
      </c>
      <c r="F8" s="23">
        <v>1644</v>
      </c>
      <c r="G8" s="24">
        <v>115.6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200</v>
      </c>
      <c r="F9" s="23">
        <v>7</v>
      </c>
      <c r="G9" s="24">
        <v>140</v>
      </c>
    </row>
    <row r="10" spans="2:9" s="2" customFormat="1" ht="18.75" customHeight="1" x14ac:dyDescent="0.4">
      <c r="B10" s="26"/>
      <c r="C10" s="27" t="s">
        <v>11</v>
      </c>
      <c r="D10" s="28">
        <v>19</v>
      </c>
      <c r="E10" s="29">
        <v>118.8</v>
      </c>
      <c r="F10" s="30">
        <v>43</v>
      </c>
      <c r="G10" s="31">
        <v>93.5</v>
      </c>
    </row>
    <row r="11" spans="2:9" s="2" customFormat="1" ht="18.75" customHeight="1" thickBot="1" x14ac:dyDescent="0.45">
      <c r="B11" s="103" t="s">
        <v>12</v>
      </c>
      <c r="C11" s="104"/>
      <c r="D11" s="32">
        <f>D4+D5+D6</f>
        <v>6938</v>
      </c>
      <c r="E11" s="33">
        <v>78.5</v>
      </c>
      <c r="F11" s="34">
        <f>F4+F5+F6</f>
        <v>9506</v>
      </c>
      <c r="G11" s="35">
        <v>100.5</v>
      </c>
    </row>
    <row r="12" spans="2:9" s="2" customFormat="1" ht="9.75" customHeight="1" thickBot="1" x14ac:dyDescent="0.45">
      <c r="B12" s="105"/>
      <c r="C12" s="106"/>
      <c r="D12" s="106"/>
      <c r="E12" s="106"/>
      <c r="F12" s="106"/>
      <c r="G12" s="106"/>
    </row>
    <row r="13" spans="2:9" s="2" customFormat="1" ht="31.5" customHeight="1" thickBot="1" x14ac:dyDescent="0.45">
      <c r="B13" s="107" t="s">
        <v>13</v>
      </c>
      <c r="C13" s="108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30049</v>
      </c>
      <c r="E14" s="41">
        <v>93.5</v>
      </c>
    </row>
    <row r="15" spans="2:9" s="2" customFormat="1" ht="18.75" customHeight="1" thickBot="1" x14ac:dyDescent="0.45">
      <c r="B15" s="42"/>
      <c r="C15" s="43" t="s">
        <v>17</v>
      </c>
      <c r="D15" s="44">
        <v>1625</v>
      </c>
      <c r="E15" s="45">
        <v>87.4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6" t="s">
        <v>38</v>
      </c>
      <c r="C17" s="106"/>
      <c r="D17" s="106"/>
      <c r="E17" s="106"/>
      <c r="F17" s="106"/>
      <c r="G17" s="106"/>
      <c r="H17" s="106"/>
    </row>
    <row r="18" spans="2:9" s="2" customFormat="1" ht="18.75" customHeight="1" x14ac:dyDescent="0.4">
      <c r="B18" s="111" t="s">
        <v>1</v>
      </c>
      <c r="C18" s="112"/>
      <c r="D18" s="115" t="s">
        <v>2</v>
      </c>
      <c r="E18" s="116"/>
      <c r="F18" s="112" t="s">
        <v>3</v>
      </c>
      <c r="G18" s="117"/>
    </row>
    <row r="19" spans="2:9" s="2" customFormat="1" ht="18.75" customHeight="1" thickBot="1" x14ac:dyDescent="0.45">
      <c r="B19" s="113"/>
      <c r="C19" s="114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97" t="s">
        <v>18</v>
      </c>
      <c r="C20" s="98"/>
      <c r="D20" s="7">
        <v>12828</v>
      </c>
      <c r="E20" s="8">
        <v>62.9</v>
      </c>
      <c r="F20" s="9">
        <v>5845</v>
      </c>
      <c r="G20" s="10">
        <v>96.4</v>
      </c>
      <c r="H20" s="48"/>
      <c r="I20" s="48"/>
    </row>
    <row r="21" spans="2:9" s="2" customFormat="1" ht="18.75" customHeight="1" x14ac:dyDescent="0.4">
      <c r="B21" s="99" t="s">
        <v>6</v>
      </c>
      <c r="C21" s="100"/>
      <c r="D21" s="11">
        <v>14014</v>
      </c>
      <c r="E21" s="12">
        <v>91.3</v>
      </c>
      <c r="F21" s="13">
        <v>24418</v>
      </c>
      <c r="G21" s="14">
        <v>100.2</v>
      </c>
      <c r="H21" s="48"/>
      <c r="I21" s="48"/>
    </row>
    <row r="22" spans="2:9" s="2" customFormat="1" ht="18.75" customHeight="1" x14ac:dyDescent="0.4">
      <c r="B22" s="101" t="s">
        <v>7</v>
      </c>
      <c r="C22" s="102"/>
      <c r="D22" s="11">
        <f>SUM(D23:D26)</f>
        <v>11257</v>
      </c>
      <c r="E22" s="12">
        <v>106.1</v>
      </c>
      <c r="F22" s="13">
        <f>SUM(F23:F26)</f>
        <v>20655</v>
      </c>
      <c r="G22" s="14">
        <v>105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8437</v>
      </c>
      <c r="E23" s="22">
        <v>104.8</v>
      </c>
      <c r="F23" s="23">
        <v>12197</v>
      </c>
      <c r="G23" s="24">
        <v>99.4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2712</v>
      </c>
      <c r="E24" s="22">
        <v>110.8</v>
      </c>
      <c r="F24" s="23">
        <v>8174</v>
      </c>
      <c r="G24" s="24">
        <v>115.1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10</v>
      </c>
      <c r="E25" s="22">
        <v>125</v>
      </c>
      <c r="F25" s="23">
        <v>40</v>
      </c>
      <c r="G25" s="24">
        <v>142.9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98</v>
      </c>
      <c r="E26" s="29">
        <v>94.2</v>
      </c>
      <c r="F26" s="30">
        <v>244</v>
      </c>
      <c r="G26" s="31">
        <v>89.1</v>
      </c>
      <c r="H26" s="48"/>
      <c r="I26" s="48"/>
    </row>
    <row r="27" spans="2:9" s="2" customFormat="1" ht="18.75" customHeight="1" thickBot="1" x14ac:dyDescent="0.45">
      <c r="B27" s="103" t="s">
        <v>12</v>
      </c>
      <c r="C27" s="104"/>
      <c r="D27" s="32">
        <f>D20+D21+D22</f>
        <v>38099</v>
      </c>
      <c r="E27" s="33">
        <v>82.2</v>
      </c>
      <c r="F27" s="34">
        <f>F20+F21+F22</f>
        <v>50918</v>
      </c>
      <c r="G27" s="35">
        <v>101.6</v>
      </c>
      <c r="H27" s="48"/>
      <c r="I27" s="48"/>
    </row>
    <row r="28" spans="2:9" s="2" customFormat="1" ht="9" customHeight="1" thickBot="1" x14ac:dyDescent="0.45">
      <c r="B28" s="105"/>
      <c r="C28" s="106"/>
      <c r="D28" s="106"/>
      <c r="E28" s="106"/>
      <c r="F28" s="106"/>
      <c r="G28" s="106"/>
    </row>
    <row r="29" spans="2:9" s="2" customFormat="1" ht="30" customHeight="1" thickBot="1" x14ac:dyDescent="0.45">
      <c r="B29" s="107" t="s">
        <v>13</v>
      </c>
      <c r="C29" s="108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173040</v>
      </c>
      <c r="E30" s="49">
        <v>101.3</v>
      </c>
    </row>
    <row r="31" spans="2:9" s="2" customFormat="1" ht="18.75" customHeight="1" thickBot="1" x14ac:dyDescent="0.45">
      <c r="B31" s="42"/>
      <c r="C31" s="43" t="s">
        <v>17</v>
      </c>
      <c r="D31" s="44">
        <v>9656</v>
      </c>
      <c r="E31" s="50">
        <v>90.7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  <mergeCell ref="B5:C5"/>
    <mergeCell ref="B1:G1"/>
    <mergeCell ref="B2:C3"/>
    <mergeCell ref="D2:E2"/>
    <mergeCell ref="F2:G2"/>
    <mergeCell ref="B4:C4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7DD64-8224-49A7-AE2C-10E6549108B7}">
  <sheetPr>
    <tabColor theme="5" tint="0.79998168889431442"/>
    <pageSetUpPr fitToPage="1"/>
  </sheetPr>
  <dimension ref="A1:AC26"/>
  <sheetViews>
    <sheetView showZeros="0" tabSelected="1" zoomScale="80" zoomScaleNormal="80" workbookViewId="0">
      <selection activeCell="Q16" sqref="Q16"/>
    </sheetView>
  </sheetViews>
  <sheetFormatPr defaultRowHeight="13.5" x14ac:dyDescent="0.15"/>
  <cols>
    <col min="1" max="1" width="5.625" style="54" customWidth="1"/>
    <col min="2" max="2" width="5.125" style="54" customWidth="1"/>
    <col min="3" max="3" width="12.75" style="54" customWidth="1"/>
    <col min="4" max="27" width="7" style="54" customWidth="1"/>
    <col min="28" max="28" width="8.5" style="54" customWidth="1"/>
    <col min="29" max="29" width="6.625" style="54" customWidth="1"/>
    <col min="30" max="16384" width="9" style="54"/>
  </cols>
  <sheetData>
    <row r="1" spans="1:29" ht="18" customHeight="1" x14ac:dyDescent="0.15"/>
    <row r="2" spans="1:29" ht="27.75" customHeight="1" thickBot="1" x14ac:dyDescent="0.35">
      <c r="A2" s="119">
        <v>2025</v>
      </c>
      <c r="B2" s="119"/>
      <c r="C2" s="55" t="s">
        <v>40</v>
      </c>
      <c r="D2" s="55" t="s">
        <v>20</v>
      </c>
      <c r="E2" s="56"/>
      <c r="F2" s="56"/>
      <c r="G2" s="56"/>
      <c r="H2" s="56"/>
      <c r="I2" s="56"/>
      <c r="J2" s="57"/>
      <c r="K2" s="57"/>
      <c r="L2" s="57"/>
      <c r="AA2" s="120">
        <v>45921</v>
      </c>
      <c r="AB2" s="120"/>
      <c r="AC2" s="2" t="s">
        <v>21</v>
      </c>
    </row>
    <row r="3" spans="1:29" ht="21" customHeight="1" x14ac:dyDescent="0.15">
      <c r="A3" s="111" t="s">
        <v>1</v>
      </c>
      <c r="B3" s="112"/>
      <c r="C3" s="112"/>
      <c r="D3" s="121" t="s">
        <v>22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3"/>
    </row>
    <row r="4" spans="1:29" ht="21" customHeight="1" x14ac:dyDescent="0.15">
      <c r="A4" s="113"/>
      <c r="B4" s="114"/>
      <c r="C4" s="114"/>
      <c r="D4" s="124">
        <f>IF($C$2="年度",4,1)</f>
        <v>4</v>
      </c>
      <c r="E4" s="125"/>
      <c r="F4" s="126">
        <f>IF(D4=12,1,D4+1)</f>
        <v>5</v>
      </c>
      <c r="G4" s="125"/>
      <c r="H4" s="126">
        <f>IF(F4=12,1,F4+1)</f>
        <v>6</v>
      </c>
      <c r="I4" s="125"/>
      <c r="J4" s="126">
        <f>IF(H4=12,1,H4+1)</f>
        <v>7</v>
      </c>
      <c r="K4" s="125"/>
      <c r="L4" s="126">
        <f>IF(J4=12,1,J4+1)</f>
        <v>8</v>
      </c>
      <c r="M4" s="125"/>
      <c r="N4" s="126">
        <f>IF(L4=12,1,L4+1)</f>
        <v>9</v>
      </c>
      <c r="O4" s="125"/>
      <c r="P4" s="126">
        <f>IF(N4=12,1,N4+1)</f>
        <v>10</v>
      </c>
      <c r="Q4" s="125"/>
      <c r="R4" s="126">
        <f>IF(P4=12,1,P4+1)</f>
        <v>11</v>
      </c>
      <c r="S4" s="125"/>
      <c r="T4" s="126">
        <f>IF(R4=12,1,R4+1)</f>
        <v>12</v>
      </c>
      <c r="U4" s="125"/>
      <c r="V4" s="126">
        <f>IF(T4=12,1,T4+1)</f>
        <v>1</v>
      </c>
      <c r="W4" s="125"/>
      <c r="X4" s="126">
        <f>IF(V4=12,1,V4+1)</f>
        <v>2</v>
      </c>
      <c r="Y4" s="125"/>
      <c r="Z4" s="126">
        <f>IF(X4=12,1,X4+1)</f>
        <v>3</v>
      </c>
      <c r="AA4" s="145"/>
      <c r="AB4" s="130" t="s">
        <v>23</v>
      </c>
      <c r="AC4" s="131"/>
    </row>
    <row r="5" spans="1:29" ht="21" customHeight="1" x14ac:dyDescent="0.15">
      <c r="A5" s="113"/>
      <c r="B5" s="114"/>
      <c r="C5" s="114"/>
      <c r="D5" s="58" t="s">
        <v>24</v>
      </c>
      <c r="E5" s="59" t="s">
        <v>25</v>
      </c>
      <c r="F5" s="60" t="s">
        <v>24</v>
      </c>
      <c r="G5" s="59" t="s">
        <v>25</v>
      </c>
      <c r="H5" s="60" t="s">
        <v>24</v>
      </c>
      <c r="I5" s="59" t="s">
        <v>25</v>
      </c>
      <c r="J5" s="60" t="s">
        <v>24</v>
      </c>
      <c r="K5" s="59" t="s">
        <v>25</v>
      </c>
      <c r="L5" s="60" t="s">
        <v>24</v>
      </c>
      <c r="M5" s="59" t="s">
        <v>25</v>
      </c>
      <c r="N5" s="60" t="s">
        <v>24</v>
      </c>
      <c r="O5" s="59" t="s">
        <v>25</v>
      </c>
      <c r="P5" s="60" t="s">
        <v>24</v>
      </c>
      <c r="Q5" s="59" t="s">
        <v>25</v>
      </c>
      <c r="R5" s="60" t="s">
        <v>24</v>
      </c>
      <c r="S5" s="59" t="s">
        <v>25</v>
      </c>
      <c r="T5" s="60" t="s">
        <v>24</v>
      </c>
      <c r="U5" s="59" t="s">
        <v>25</v>
      </c>
      <c r="V5" s="60" t="s">
        <v>24</v>
      </c>
      <c r="W5" s="59" t="s">
        <v>25</v>
      </c>
      <c r="X5" s="60" t="s">
        <v>24</v>
      </c>
      <c r="Y5" s="59" t="s">
        <v>25</v>
      </c>
      <c r="Z5" s="60" t="s">
        <v>24</v>
      </c>
      <c r="AA5" s="61" t="s">
        <v>25</v>
      </c>
      <c r="AB5" s="58" t="s">
        <v>24</v>
      </c>
      <c r="AC5" s="62" t="s">
        <v>25</v>
      </c>
    </row>
    <row r="6" spans="1:29" ht="21" customHeight="1" x14ac:dyDescent="0.15">
      <c r="A6" s="132" t="s">
        <v>26</v>
      </c>
      <c r="B6" s="133"/>
      <c r="C6" s="134"/>
      <c r="D6" s="63">
        <v>2441</v>
      </c>
      <c r="E6" s="64">
        <v>63</v>
      </c>
      <c r="F6" s="65">
        <v>2902</v>
      </c>
      <c r="G6" s="64">
        <v>71.8</v>
      </c>
      <c r="H6" s="65">
        <v>2693</v>
      </c>
      <c r="I6" s="64">
        <v>62.4</v>
      </c>
      <c r="J6" s="65">
        <v>2498</v>
      </c>
      <c r="K6" s="64">
        <v>62.1</v>
      </c>
      <c r="L6" s="65">
        <v>2294</v>
      </c>
      <c r="M6" s="64">
        <v>55.3</v>
      </c>
      <c r="N6" s="65">
        <v>0</v>
      </c>
      <c r="O6" s="64">
        <v>0</v>
      </c>
      <c r="P6" s="65">
        <v>0</v>
      </c>
      <c r="Q6" s="64">
        <v>0</v>
      </c>
      <c r="R6" s="65">
        <v>0</v>
      </c>
      <c r="S6" s="64">
        <v>0</v>
      </c>
      <c r="T6" s="65">
        <v>0</v>
      </c>
      <c r="U6" s="64">
        <v>0</v>
      </c>
      <c r="V6" s="65">
        <v>0</v>
      </c>
      <c r="W6" s="64">
        <v>0</v>
      </c>
      <c r="X6" s="65">
        <v>0</v>
      </c>
      <c r="Y6" s="64">
        <v>0</v>
      </c>
      <c r="Z6" s="65">
        <v>0</v>
      </c>
      <c r="AA6" s="66">
        <v>0</v>
      </c>
      <c r="AB6" s="63">
        <f t="shared" ref="AB6:AB24" si="0">D6+F6+H6+J6+L6+N6+P6+R6+T6+V6+X6+Z6</f>
        <v>12828</v>
      </c>
      <c r="AC6" s="67">
        <v>62.9</v>
      </c>
    </row>
    <row r="7" spans="1:29" ht="21" customHeight="1" x14ac:dyDescent="0.15">
      <c r="A7" s="135"/>
      <c r="B7" s="136"/>
      <c r="C7" s="137"/>
      <c r="D7" s="68">
        <v>1199</v>
      </c>
      <c r="E7" s="69">
        <v>96.1</v>
      </c>
      <c r="F7" s="70">
        <v>1177</v>
      </c>
      <c r="G7" s="69">
        <v>106.2</v>
      </c>
      <c r="H7" s="70">
        <v>1271</v>
      </c>
      <c r="I7" s="69">
        <v>108.6</v>
      </c>
      <c r="J7" s="70">
        <v>1132</v>
      </c>
      <c r="K7" s="69">
        <v>85.6</v>
      </c>
      <c r="L7" s="70">
        <v>1066</v>
      </c>
      <c r="M7" s="69">
        <v>87.5</v>
      </c>
      <c r="N7" s="70">
        <v>0</v>
      </c>
      <c r="O7" s="69">
        <v>0</v>
      </c>
      <c r="P7" s="70">
        <v>0</v>
      </c>
      <c r="Q7" s="69">
        <v>0</v>
      </c>
      <c r="R7" s="70">
        <v>0</v>
      </c>
      <c r="S7" s="69">
        <v>0</v>
      </c>
      <c r="T7" s="70">
        <v>0</v>
      </c>
      <c r="U7" s="69">
        <v>0</v>
      </c>
      <c r="V7" s="70">
        <v>0</v>
      </c>
      <c r="W7" s="69">
        <v>0</v>
      </c>
      <c r="X7" s="70">
        <v>0</v>
      </c>
      <c r="Y7" s="69">
        <v>0</v>
      </c>
      <c r="Z7" s="70">
        <v>0</v>
      </c>
      <c r="AA7" s="71">
        <v>0</v>
      </c>
      <c r="AB7" s="68">
        <f t="shared" si="0"/>
        <v>5845</v>
      </c>
      <c r="AC7" s="72">
        <v>96.4</v>
      </c>
    </row>
    <row r="8" spans="1:29" ht="21" customHeight="1" x14ac:dyDescent="0.15">
      <c r="A8" s="132" t="s">
        <v>27</v>
      </c>
      <c r="B8" s="133"/>
      <c r="C8" s="133"/>
      <c r="D8" s="73">
        <v>3570</v>
      </c>
      <c r="E8" s="74">
        <v>99.1</v>
      </c>
      <c r="F8" s="75">
        <v>2813</v>
      </c>
      <c r="G8" s="74">
        <v>90.6</v>
      </c>
      <c r="H8" s="75">
        <v>2847</v>
      </c>
      <c r="I8" s="74">
        <v>100.6</v>
      </c>
      <c r="J8" s="75">
        <v>2557</v>
      </c>
      <c r="K8" s="74">
        <v>84</v>
      </c>
      <c r="L8" s="75">
        <v>2227</v>
      </c>
      <c r="M8" s="74">
        <v>80.3</v>
      </c>
      <c r="N8" s="75">
        <v>0</v>
      </c>
      <c r="O8" s="74">
        <v>0</v>
      </c>
      <c r="P8" s="75">
        <v>0</v>
      </c>
      <c r="Q8" s="74">
        <v>0</v>
      </c>
      <c r="R8" s="75">
        <v>0</v>
      </c>
      <c r="S8" s="74">
        <v>0</v>
      </c>
      <c r="T8" s="75">
        <v>0</v>
      </c>
      <c r="U8" s="74">
        <v>0</v>
      </c>
      <c r="V8" s="75">
        <v>0</v>
      </c>
      <c r="W8" s="74">
        <v>0</v>
      </c>
      <c r="X8" s="75">
        <v>0</v>
      </c>
      <c r="Y8" s="74">
        <v>0</v>
      </c>
      <c r="Z8" s="75">
        <v>0</v>
      </c>
      <c r="AA8" s="76">
        <v>0</v>
      </c>
      <c r="AB8" s="77">
        <f t="shared" si="0"/>
        <v>14014</v>
      </c>
      <c r="AC8" s="78">
        <v>91.3</v>
      </c>
    </row>
    <row r="9" spans="1:29" ht="21" customHeight="1" thickBot="1" x14ac:dyDescent="0.2">
      <c r="A9" s="127"/>
      <c r="B9" s="128"/>
      <c r="C9" s="128"/>
      <c r="D9" s="79">
        <v>5830</v>
      </c>
      <c r="E9" s="80">
        <v>105.7</v>
      </c>
      <c r="F9" s="81">
        <v>4815</v>
      </c>
      <c r="G9" s="80">
        <v>101.9</v>
      </c>
      <c r="H9" s="81">
        <v>4699</v>
      </c>
      <c r="I9" s="80">
        <v>104.8</v>
      </c>
      <c r="J9" s="81">
        <v>4786</v>
      </c>
      <c r="K9" s="80">
        <v>94.7</v>
      </c>
      <c r="L9" s="81">
        <v>4288</v>
      </c>
      <c r="M9" s="80">
        <v>93.5</v>
      </c>
      <c r="N9" s="81">
        <v>0</v>
      </c>
      <c r="O9" s="80">
        <v>0</v>
      </c>
      <c r="P9" s="81">
        <v>0</v>
      </c>
      <c r="Q9" s="80">
        <v>0</v>
      </c>
      <c r="R9" s="81">
        <v>0</v>
      </c>
      <c r="S9" s="80">
        <v>0</v>
      </c>
      <c r="T9" s="81">
        <v>0</v>
      </c>
      <c r="U9" s="80">
        <v>0</v>
      </c>
      <c r="V9" s="81">
        <v>0</v>
      </c>
      <c r="W9" s="80">
        <v>0</v>
      </c>
      <c r="X9" s="81">
        <v>0</v>
      </c>
      <c r="Y9" s="80">
        <v>0</v>
      </c>
      <c r="Z9" s="81">
        <v>0</v>
      </c>
      <c r="AA9" s="82">
        <v>0</v>
      </c>
      <c r="AB9" s="79">
        <f t="shared" si="0"/>
        <v>24418</v>
      </c>
      <c r="AC9" s="83">
        <v>100.2</v>
      </c>
    </row>
    <row r="10" spans="1:29" ht="21" customHeight="1" x14ac:dyDescent="0.15">
      <c r="A10" s="138" t="s">
        <v>28</v>
      </c>
      <c r="B10" s="139" t="s">
        <v>29</v>
      </c>
      <c r="C10" s="140"/>
      <c r="D10" s="77">
        <v>1609</v>
      </c>
      <c r="E10" s="74">
        <v>98.5</v>
      </c>
      <c r="F10" s="75">
        <v>1593</v>
      </c>
      <c r="G10" s="74">
        <v>105.8</v>
      </c>
      <c r="H10" s="75">
        <v>1824</v>
      </c>
      <c r="I10" s="74">
        <v>110.7</v>
      </c>
      <c r="J10" s="75">
        <v>1605</v>
      </c>
      <c r="K10" s="74">
        <v>88.9</v>
      </c>
      <c r="L10" s="75">
        <v>1806</v>
      </c>
      <c r="M10" s="74">
        <v>123.7</v>
      </c>
      <c r="N10" s="75">
        <v>0</v>
      </c>
      <c r="O10" s="74">
        <v>0</v>
      </c>
      <c r="P10" s="75">
        <v>0</v>
      </c>
      <c r="Q10" s="74">
        <v>0</v>
      </c>
      <c r="R10" s="75">
        <v>0</v>
      </c>
      <c r="S10" s="74">
        <v>0</v>
      </c>
      <c r="T10" s="75">
        <v>0</v>
      </c>
      <c r="U10" s="74">
        <v>0</v>
      </c>
      <c r="V10" s="75">
        <v>0</v>
      </c>
      <c r="W10" s="74">
        <v>0</v>
      </c>
      <c r="X10" s="75">
        <v>0</v>
      </c>
      <c r="Y10" s="74">
        <v>0</v>
      </c>
      <c r="Z10" s="75">
        <v>0</v>
      </c>
      <c r="AA10" s="76">
        <v>0</v>
      </c>
      <c r="AB10" s="77">
        <f t="shared" si="0"/>
        <v>8437</v>
      </c>
      <c r="AC10" s="78">
        <v>104.8</v>
      </c>
    </row>
    <row r="11" spans="1:29" ht="21" customHeight="1" x14ac:dyDescent="0.15">
      <c r="A11" s="138"/>
      <c r="B11" s="141"/>
      <c r="C11" s="142"/>
      <c r="D11" s="84">
        <v>2436</v>
      </c>
      <c r="E11" s="85">
        <v>98.4</v>
      </c>
      <c r="F11" s="86">
        <v>2271</v>
      </c>
      <c r="G11" s="85">
        <v>101.2</v>
      </c>
      <c r="H11" s="86">
        <v>2464</v>
      </c>
      <c r="I11" s="85">
        <v>105.9</v>
      </c>
      <c r="J11" s="86">
        <v>2568</v>
      </c>
      <c r="K11" s="85">
        <v>84.6</v>
      </c>
      <c r="L11" s="86">
        <v>2458</v>
      </c>
      <c r="M11" s="85">
        <v>112.5</v>
      </c>
      <c r="N11" s="86">
        <v>0</v>
      </c>
      <c r="O11" s="85">
        <v>0</v>
      </c>
      <c r="P11" s="86">
        <v>0</v>
      </c>
      <c r="Q11" s="85">
        <v>0</v>
      </c>
      <c r="R11" s="86">
        <v>0</v>
      </c>
      <c r="S11" s="85">
        <v>0</v>
      </c>
      <c r="T11" s="86">
        <v>0</v>
      </c>
      <c r="U11" s="85">
        <v>0</v>
      </c>
      <c r="V11" s="86">
        <v>0</v>
      </c>
      <c r="W11" s="85">
        <v>0</v>
      </c>
      <c r="X11" s="86">
        <v>0</v>
      </c>
      <c r="Y11" s="85">
        <v>0</v>
      </c>
      <c r="Z11" s="86">
        <v>0</v>
      </c>
      <c r="AA11" s="87">
        <v>0</v>
      </c>
      <c r="AB11" s="84">
        <f t="shared" si="0"/>
        <v>12197</v>
      </c>
      <c r="AC11" s="88">
        <v>99.4</v>
      </c>
    </row>
    <row r="12" spans="1:29" ht="21" customHeight="1" x14ac:dyDescent="0.15">
      <c r="A12" s="138"/>
      <c r="B12" s="139" t="s">
        <v>30</v>
      </c>
      <c r="C12" s="140"/>
      <c r="D12" s="77">
        <v>511</v>
      </c>
      <c r="E12" s="74">
        <v>102.8</v>
      </c>
      <c r="F12" s="75">
        <v>424</v>
      </c>
      <c r="G12" s="74">
        <v>99.1</v>
      </c>
      <c r="H12" s="75">
        <v>566</v>
      </c>
      <c r="I12" s="74">
        <v>105.2</v>
      </c>
      <c r="J12" s="75">
        <v>621</v>
      </c>
      <c r="K12" s="74">
        <v>113.7</v>
      </c>
      <c r="L12" s="75">
        <v>590</v>
      </c>
      <c r="M12" s="74">
        <v>134.69999999999999</v>
      </c>
      <c r="N12" s="75">
        <v>0</v>
      </c>
      <c r="O12" s="74">
        <v>0</v>
      </c>
      <c r="P12" s="75">
        <v>0</v>
      </c>
      <c r="Q12" s="74">
        <v>0</v>
      </c>
      <c r="R12" s="75">
        <v>0</v>
      </c>
      <c r="S12" s="74">
        <v>0</v>
      </c>
      <c r="T12" s="75">
        <v>0</v>
      </c>
      <c r="U12" s="74">
        <v>0</v>
      </c>
      <c r="V12" s="75">
        <v>0</v>
      </c>
      <c r="W12" s="74">
        <v>0</v>
      </c>
      <c r="X12" s="75">
        <v>0</v>
      </c>
      <c r="Y12" s="74">
        <v>0</v>
      </c>
      <c r="Z12" s="75">
        <v>0</v>
      </c>
      <c r="AA12" s="76">
        <v>0</v>
      </c>
      <c r="AB12" s="77">
        <f t="shared" si="0"/>
        <v>2712</v>
      </c>
      <c r="AC12" s="78">
        <v>109.9</v>
      </c>
    </row>
    <row r="13" spans="1:29" ht="21" customHeight="1" x14ac:dyDescent="0.15">
      <c r="A13" s="138"/>
      <c r="B13" s="141"/>
      <c r="C13" s="142"/>
      <c r="D13" s="84">
        <v>1522</v>
      </c>
      <c r="E13" s="85">
        <v>136.4</v>
      </c>
      <c r="F13" s="86">
        <v>1210</v>
      </c>
      <c r="G13" s="85">
        <v>99.4</v>
      </c>
      <c r="H13" s="86">
        <v>1919</v>
      </c>
      <c r="I13" s="85">
        <v>118.5</v>
      </c>
      <c r="J13" s="86">
        <v>1879</v>
      </c>
      <c r="K13" s="85">
        <v>108.7</v>
      </c>
      <c r="L13" s="86">
        <v>1644</v>
      </c>
      <c r="M13" s="85">
        <v>115.6</v>
      </c>
      <c r="N13" s="86">
        <v>0</v>
      </c>
      <c r="O13" s="85">
        <v>0</v>
      </c>
      <c r="P13" s="86">
        <v>0</v>
      </c>
      <c r="Q13" s="85">
        <v>0</v>
      </c>
      <c r="R13" s="86">
        <v>0</v>
      </c>
      <c r="S13" s="85">
        <v>0</v>
      </c>
      <c r="T13" s="86">
        <v>0</v>
      </c>
      <c r="U13" s="85">
        <v>0</v>
      </c>
      <c r="V13" s="86">
        <v>0</v>
      </c>
      <c r="W13" s="85">
        <v>0</v>
      </c>
      <c r="X13" s="86">
        <v>0</v>
      </c>
      <c r="Y13" s="85">
        <v>0</v>
      </c>
      <c r="Z13" s="86">
        <v>0</v>
      </c>
      <c r="AA13" s="87">
        <v>0</v>
      </c>
      <c r="AB13" s="84">
        <f t="shared" si="0"/>
        <v>8174</v>
      </c>
      <c r="AC13" s="88">
        <v>113.4</v>
      </c>
    </row>
    <row r="14" spans="1:29" ht="21" customHeight="1" x14ac:dyDescent="0.15">
      <c r="A14" s="138"/>
      <c r="B14" s="139" t="s">
        <v>31</v>
      </c>
      <c r="C14" s="140"/>
      <c r="D14" s="77">
        <v>2</v>
      </c>
      <c r="E14" s="74">
        <v>200</v>
      </c>
      <c r="F14" s="75">
        <v>2</v>
      </c>
      <c r="G14" s="74">
        <v>100</v>
      </c>
      <c r="H14" s="75">
        <v>2</v>
      </c>
      <c r="I14" s="74">
        <v>100</v>
      </c>
      <c r="J14" s="75">
        <v>2</v>
      </c>
      <c r="K14" s="74">
        <v>100</v>
      </c>
      <c r="L14" s="75">
        <v>2</v>
      </c>
      <c r="M14" s="74">
        <v>200</v>
      </c>
      <c r="N14" s="75">
        <v>0</v>
      </c>
      <c r="O14" s="74">
        <v>0</v>
      </c>
      <c r="P14" s="75">
        <v>0</v>
      </c>
      <c r="Q14" s="74">
        <v>0</v>
      </c>
      <c r="R14" s="75">
        <v>0</v>
      </c>
      <c r="S14" s="74">
        <v>0</v>
      </c>
      <c r="T14" s="75">
        <v>0</v>
      </c>
      <c r="U14" s="74">
        <v>0</v>
      </c>
      <c r="V14" s="75">
        <v>0</v>
      </c>
      <c r="W14" s="74">
        <v>0</v>
      </c>
      <c r="X14" s="75">
        <v>0</v>
      </c>
      <c r="Y14" s="74">
        <v>0</v>
      </c>
      <c r="Z14" s="75">
        <v>0</v>
      </c>
      <c r="AA14" s="76">
        <v>0</v>
      </c>
      <c r="AB14" s="77">
        <f t="shared" si="0"/>
        <v>10</v>
      </c>
      <c r="AC14" s="78">
        <v>125</v>
      </c>
    </row>
    <row r="15" spans="1:29" ht="21" customHeight="1" x14ac:dyDescent="0.15">
      <c r="A15" s="138"/>
      <c r="B15" s="141"/>
      <c r="C15" s="142"/>
      <c r="D15" s="84">
        <v>8</v>
      </c>
      <c r="E15" s="85">
        <v>266.7</v>
      </c>
      <c r="F15" s="86">
        <v>7</v>
      </c>
      <c r="G15" s="85">
        <v>100</v>
      </c>
      <c r="H15" s="86">
        <v>8</v>
      </c>
      <c r="I15" s="85">
        <v>133.30000000000001</v>
      </c>
      <c r="J15" s="86">
        <v>10</v>
      </c>
      <c r="K15" s="85">
        <v>142.9</v>
      </c>
      <c r="L15" s="86">
        <v>7</v>
      </c>
      <c r="M15" s="85">
        <v>140</v>
      </c>
      <c r="N15" s="86">
        <v>0</v>
      </c>
      <c r="O15" s="85">
        <v>0</v>
      </c>
      <c r="P15" s="86">
        <v>0</v>
      </c>
      <c r="Q15" s="85">
        <v>0</v>
      </c>
      <c r="R15" s="86">
        <v>0</v>
      </c>
      <c r="S15" s="85">
        <v>0</v>
      </c>
      <c r="T15" s="86">
        <v>0</v>
      </c>
      <c r="U15" s="85">
        <v>0</v>
      </c>
      <c r="V15" s="86">
        <v>0</v>
      </c>
      <c r="W15" s="85">
        <v>0</v>
      </c>
      <c r="X15" s="86">
        <v>0</v>
      </c>
      <c r="Y15" s="85">
        <v>0</v>
      </c>
      <c r="Z15" s="86">
        <v>0</v>
      </c>
      <c r="AA15" s="87">
        <v>0</v>
      </c>
      <c r="AB15" s="84">
        <f t="shared" si="0"/>
        <v>40</v>
      </c>
      <c r="AC15" s="88">
        <v>142.9</v>
      </c>
    </row>
    <row r="16" spans="1:29" ht="21" customHeight="1" x14ac:dyDescent="0.15">
      <c r="A16" s="138"/>
      <c r="B16" s="143" t="s">
        <v>32</v>
      </c>
      <c r="C16" s="144"/>
      <c r="D16" s="77">
        <v>17</v>
      </c>
      <c r="E16" s="74">
        <v>113.3</v>
      </c>
      <c r="F16" s="75">
        <v>18</v>
      </c>
      <c r="G16" s="74">
        <v>81.8</v>
      </c>
      <c r="H16" s="75">
        <v>19</v>
      </c>
      <c r="I16" s="74">
        <v>70.400000000000006</v>
      </c>
      <c r="J16" s="75">
        <v>25</v>
      </c>
      <c r="K16" s="74">
        <v>104.2</v>
      </c>
      <c r="L16" s="75">
        <v>19</v>
      </c>
      <c r="M16" s="74">
        <v>118.8</v>
      </c>
      <c r="N16" s="75">
        <v>0</v>
      </c>
      <c r="O16" s="74">
        <v>0</v>
      </c>
      <c r="P16" s="75">
        <v>0</v>
      </c>
      <c r="Q16" s="74">
        <v>0</v>
      </c>
      <c r="R16" s="75">
        <v>0</v>
      </c>
      <c r="S16" s="74">
        <v>0</v>
      </c>
      <c r="T16" s="75">
        <v>0</v>
      </c>
      <c r="U16" s="74">
        <v>0</v>
      </c>
      <c r="V16" s="75">
        <v>0</v>
      </c>
      <c r="W16" s="74">
        <v>0</v>
      </c>
      <c r="X16" s="75">
        <v>0</v>
      </c>
      <c r="Y16" s="74">
        <v>0</v>
      </c>
      <c r="Z16" s="75">
        <v>0</v>
      </c>
      <c r="AA16" s="76">
        <v>0</v>
      </c>
      <c r="AB16" s="77">
        <f t="shared" si="0"/>
        <v>98</v>
      </c>
      <c r="AC16" s="78">
        <v>97.1</v>
      </c>
    </row>
    <row r="17" spans="1:29" ht="21" customHeight="1" x14ac:dyDescent="0.15">
      <c r="A17" s="138"/>
      <c r="B17" s="141"/>
      <c r="C17" s="142"/>
      <c r="D17" s="84">
        <v>43</v>
      </c>
      <c r="E17" s="85">
        <v>104.9</v>
      </c>
      <c r="F17" s="86">
        <v>43</v>
      </c>
      <c r="G17" s="85">
        <v>72.900000000000006</v>
      </c>
      <c r="H17" s="86">
        <v>47</v>
      </c>
      <c r="I17" s="85">
        <v>69.099999999999994</v>
      </c>
      <c r="J17" s="86">
        <v>68</v>
      </c>
      <c r="K17" s="85">
        <v>113.3</v>
      </c>
      <c r="L17" s="86">
        <v>43</v>
      </c>
      <c r="M17" s="85">
        <v>93.5</v>
      </c>
      <c r="N17" s="86">
        <v>0</v>
      </c>
      <c r="O17" s="85">
        <v>0</v>
      </c>
      <c r="P17" s="86">
        <v>0</v>
      </c>
      <c r="Q17" s="85">
        <v>0</v>
      </c>
      <c r="R17" s="86">
        <v>0</v>
      </c>
      <c r="S17" s="85">
        <v>0</v>
      </c>
      <c r="T17" s="86">
        <v>0</v>
      </c>
      <c r="U17" s="85">
        <v>0</v>
      </c>
      <c r="V17" s="86">
        <v>0</v>
      </c>
      <c r="W17" s="85">
        <v>0</v>
      </c>
      <c r="X17" s="86">
        <v>0</v>
      </c>
      <c r="Y17" s="85">
        <v>0</v>
      </c>
      <c r="Z17" s="86">
        <v>0</v>
      </c>
      <c r="AA17" s="87">
        <v>0</v>
      </c>
      <c r="AB17" s="84">
        <f t="shared" si="0"/>
        <v>244</v>
      </c>
      <c r="AC17" s="88">
        <v>92.3</v>
      </c>
    </row>
    <row r="18" spans="1:29" ht="21" customHeight="1" x14ac:dyDescent="0.15">
      <c r="A18" s="113" t="s">
        <v>33</v>
      </c>
      <c r="B18" s="114"/>
      <c r="C18" s="146"/>
      <c r="D18" s="77">
        <f>D10+D12+D14+D16</f>
        <v>2139</v>
      </c>
      <c r="E18" s="74">
        <v>99.6</v>
      </c>
      <c r="F18" s="75">
        <f>F10+F12+F14+F16</f>
        <v>2037</v>
      </c>
      <c r="G18" s="74">
        <v>104.1</v>
      </c>
      <c r="H18" s="75">
        <f>H10+H12+H14+H16</f>
        <v>2411</v>
      </c>
      <c r="I18" s="74">
        <v>108.8</v>
      </c>
      <c r="J18" s="75">
        <f>J10+J12+J14+J16</f>
        <v>2253</v>
      </c>
      <c r="K18" s="74">
        <v>94.8</v>
      </c>
      <c r="L18" s="75">
        <f>L10+L12+L14+L16</f>
        <v>2417</v>
      </c>
      <c r="M18" s="74">
        <v>126.2</v>
      </c>
      <c r="N18" s="75">
        <f>N10+N12+N14+N16</f>
        <v>0</v>
      </c>
      <c r="O18" s="74">
        <v>0</v>
      </c>
      <c r="P18" s="75">
        <f>P10+P12+P14+P16</f>
        <v>0</v>
      </c>
      <c r="Q18" s="74">
        <v>0</v>
      </c>
      <c r="R18" s="75">
        <f>R10+R12+R14+R16</f>
        <v>0</v>
      </c>
      <c r="S18" s="74">
        <v>0</v>
      </c>
      <c r="T18" s="75">
        <f>T10+T12+T14+T16</f>
        <v>0</v>
      </c>
      <c r="U18" s="74">
        <v>0</v>
      </c>
      <c r="V18" s="75">
        <f>V10+V12+V14+V16</f>
        <v>0</v>
      </c>
      <c r="W18" s="74">
        <v>0</v>
      </c>
      <c r="X18" s="75">
        <f>X10+X12+X14+X16</f>
        <v>0</v>
      </c>
      <c r="Y18" s="74">
        <v>0</v>
      </c>
      <c r="Z18" s="75">
        <f>Z10+Z12+Z14+Z16</f>
        <v>0</v>
      </c>
      <c r="AA18" s="76">
        <v>0</v>
      </c>
      <c r="AB18" s="77">
        <f t="shared" si="0"/>
        <v>11257</v>
      </c>
      <c r="AC18" s="78">
        <v>105.9</v>
      </c>
    </row>
    <row r="19" spans="1:29" ht="21" customHeight="1" x14ac:dyDescent="0.15">
      <c r="A19" s="135"/>
      <c r="B19" s="136"/>
      <c r="C19" s="137"/>
      <c r="D19" s="84">
        <f>D11+D13+D15+D17</f>
        <v>4009</v>
      </c>
      <c r="E19" s="85">
        <v>110.3</v>
      </c>
      <c r="F19" s="86">
        <f>F11+F13+F15+F17</f>
        <v>3531</v>
      </c>
      <c r="G19" s="85">
        <v>100.1</v>
      </c>
      <c r="H19" s="86">
        <f>H11+H13+H15+H17</f>
        <v>4438</v>
      </c>
      <c r="I19" s="85">
        <v>110.4</v>
      </c>
      <c r="J19" s="86">
        <f>J11+J13+J15+J17</f>
        <v>4525</v>
      </c>
      <c r="K19" s="85">
        <v>93.7</v>
      </c>
      <c r="L19" s="86">
        <f>L11+L13+L15+L17</f>
        <v>4152</v>
      </c>
      <c r="M19" s="85">
        <v>113.5</v>
      </c>
      <c r="N19" s="86">
        <f>N11+N13+N15+N17</f>
        <v>0</v>
      </c>
      <c r="O19" s="85">
        <v>0</v>
      </c>
      <c r="P19" s="86">
        <f>P11+P13+P15+P17</f>
        <v>0</v>
      </c>
      <c r="Q19" s="85">
        <v>0</v>
      </c>
      <c r="R19" s="86">
        <f>R11+R13+R15+R17</f>
        <v>0</v>
      </c>
      <c r="S19" s="85">
        <v>0</v>
      </c>
      <c r="T19" s="86">
        <f>T11+T13+T15+T17</f>
        <v>0</v>
      </c>
      <c r="U19" s="85">
        <v>0</v>
      </c>
      <c r="V19" s="86">
        <f>V11+V13+V15+V17</f>
        <v>0</v>
      </c>
      <c r="W19" s="85">
        <v>0</v>
      </c>
      <c r="X19" s="86">
        <f>X11+X13+X15+X17</f>
        <v>0</v>
      </c>
      <c r="Y19" s="85">
        <v>0</v>
      </c>
      <c r="Z19" s="86">
        <f>Z11+Z13+Z15+Z17</f>
        <v>0</v>
      </c>
      <c r="AA19" s="87">
        <v>0</v>
      </c>
      <c r="AB19" s="84">
        <f t="shared" si="0"/>
        <v>20655</v>
      </c>
      <c r="AC19" s="88">
        <v>104.4</v>
      </c>
    </row>
    <row r="20" spans="1:29" ht="21" customHeight="1" x14ac:dyDescent="0.15">
      <c r="A20" s="132" t="s">
        <v>34</v>
      </c>
      <c r="B20" s="133"/>
      <c r="C20" s="133"/>
      <c r="D20" s="73">
        <f>D6+D8+D18</f>
        <v>8150</v>
      </c>
      <c r="E20" s="74">
        <v>84.7</v>
      </c>
      <c r="F20" s="75">
        <f>F6+F8+F18</f>
        <v>7752</v>
      </c>
      <c r="G20" s="74">
        <v>85.1</v>
      </c>
      <c r="H20" s="75">
        <f>H6+H8+H18</f>
        <v>7951</v>
      </c>
      <c r="I20" s="74">
        <v>84.9</v>
      </c>
      <c r="J20" s="75">
        <f>J6+J8+J18</f>
        <v>7308</v>
      </c>
      <c r="K20" s="74">
        <v>77.400000000000006</v>
      </c>
      <c r="L20" s="75">
        <f>L6+L8+L18</f>
        <v>6938</v>
      </c>
      <c r="M20" s="74">
        <v>78.5</v>
      </c>
      <c r="N20" s="75">
        <f>N6+N8+N18</f>
        <v>0</v>
      </c>
      <c r="O20" s="74">
        <v>0</v>
      </c>
      <c r="P20" s="75">
        <f>P6+P8+P18</f>
        <v>0</v>
      </c>
      <c r="Q20" s="74">
        <v>0</v>
      </c>
      <c r="R20" s="75">
        <f>R6+R8+R18</f>
        <v>0</v>
      </c>
      <c r="S20" s="74">
        <v>0</v>
      </c>
      <c r="T20" s="75">
        <f>T6+T8+T18</f>
        <v>0</v>
      </c>
      <c r="U20" s="74">
        <v>0</v>
      </c>
      <c r="V20" s="75">
        <f>V6+V8+V18</f>
        <v>0</v>
      </c>
      <c r="W20" s="74">
        <v>0</v>
      </c>
      <c r="X20" s="75">
        <f>X6+X8+X18</f>
        <v>0</v>
      </c>
      <c r="Y20" s="74">
        <v>0</v>
      </c>
      <c r="Z20" s="75">
        <f>Z6+Z8+Z18</f>
        <v>0</v>
      </c>
      <c r="AA20" s="76">
        <v>0</v>
      </c>
      <c r="AB20" s="77">
        <f t="shared" si="0"/>
        <v>38099</v>
      </c>
      <c r="AC20" s="78">
        <v>82.1</v>
      </c>
    </row>
    <row r="21" spans="1:29" ht="21" customHeight="1" thickBot="1" x14ac:dyDescent="0.2">
      <c r="A21" s="127"/>
      <c r="B21" s="128"/>
      <c r="C21" s="128"/>
      <c r="D21" s="79">
        <f>D7+D9+D19</f>
        <v>11038</v>
      </c>
      <c r="E21" s="80">
        <v>106.1</v>
      </c>
      <c r="F21" s="81">
        <f>F7+F9+F19</f>
        <v>9523</v>
      </c>
      <c r="G21" s="80">
        <v>101.7</v>
      </c>
      <c r="H21" s="81">
        <f>H7+H9+H19</f>
        <v>10408</v>
      </c>
      <c r="I21" s="80">
        <v>107.6</v>
      </c>
      <c r="J21" s="81">
        <f>J7+J9+J19</f>
        <v>10443</v>
      </c>
      <c r="K21" s="80">
        <v>93.2</v>
      </c>
      <c r="L21" s="81">
        <f>L7+L9+L19</f>
        <v>9506</v>
      </c>
      <c r="M21" s="80">
        <v>100.5</v>
      </c>
      <c r="N21" s="81">
        <f>N7+N9+N19</f>
        <v>0</v>
      </c>
      <c r="O21" s="80">
        <v>0</v>
      </c>
      <c r="P21" s="81">
        <f>P7+P9+P19</f>
        <v>0</v>
      </c>
      <c r="Q21" s="80">
        <v>0</v>
      </c>
      <c r="R21" s="81">
        <f>R7+R9+R19</f>
        <v>0</v>
      </c>
      <c r="S21" s="80">
        <v>0</v>
      </c>
      <c r="T21" s="81">
        <f>T7+T9+T19</f>
        <v>0</v>
      </c>
      <c r="U21" s="80">
        <v>0</v>
      </c>
      <c r="V21" s="81">
        <f>V7+V9+V19</f>
        <v>0</v>
      </c>
      <c r="W21" s="80">
        <v>0</v>
      </c>
      <c r="X21" s="81">
        <f>X7+X9+X19</f>
        <v>0</v>
      </c>
      <c r="Y21" s="80">
        <v>0</v>
      </c>
      <c r="Z21" s="81">
        <f>Z7+Z9+Z19</f>
        <v>0</v>
      </c>
      <c r="AA21" s="82">
        <v>0</v>
      </c>
      <c r="AB21" s="79">
        <f t="shared" si="0"/>
        <v>50918</v>
      </c>
      <c r="AC21" s="83">
        <v>101.4</v>
      </c>
    </row>
    <row r="22" spans="1:29" ht="27" customHeight="1" x14ac:dyDescent="0.15">
      <c r="A22" s="147"/>
      <c r="B22" s="148" t="s">
        <v>35</v>
      </c>
      <c r="C22" s="149"/>
      <c r="D22" s="89">
        <v>29685</v>
      </c>
      <c r="E22" s="90">
        <v>81.2</v>
      </c>
      <c r="F22" s="91">
        <v>15350</v>
      </c>
      <c r="G22" s="90">
        <v>43.2</v>
      </c>
      <c r="H22" s="91">
        <v>31592</v>
      </c>
      <c r="I22" s="90">
        <v>93.7</v>
      </c>
      <c r="J22" s="91">
        <v>66364</v>
      </c>
      <c r="K22" s="90">
        <v>202.2</v>
      </c>
      <c r="L22" s="91">
        <v>30049</v>
      </c>
      <c r="M22" s="90">
        <v>93.5</v>
      </c>
      <c r="N22" s="91">
        <v>0</v>
      </c>
      <c r="O22" s="90">
        <v>0</v>
      </c>
      <c r="P22" s="91">
        <v>0</v>
      </c>
      <c r="Q22" s="90">
        <v>0</v>
      </c>
      <c r="R22" s="91">
        <v>0</v>
      </c>
      <c r="S22" s="90">
        <v>0</v>
      </c>
      <c r="T22" s="91">
        <v>0</v>
      </c>
      <c r="U22" s="90">
        <v>0</v>
      </c>
      <c r="V22" s="91">
        <v>0</v>
      </c>
      <c r="W22" s="90">
        <v>0</v>
      </c>
      <c r="X22" s="91">
        <v>0</v>
      </c>
      <c r="Y22" s="90">
        <v>0</v>
      </c>
      <c r="Z22" s="91">
        <v>0</v>
      </c>
      <c r="AA22" s="92">
        <v>0</v>
      </c>
      <c r="AB22" s="91">
        <f t="shared" si="0"/>
        <v>173040</v>
      </c>
      <c r="AC22" s="92">
        <v>101.3</v>
      </c>
    </row>
    <row r="23" spans="1:29" ht="27" customHeight="1" x14ac:dyDescent="0.15">
      <c r="A23" s="147"/>
      <c r="B23" s="148" t="s">
        <v>28</v>
      </c>
      <c r="C23" s="149"/>
      <c r="D23" s="89">
        <v>1855</v>
      </c>
      <c r="E23" s="90">
        <v>90</v>
      </c>
      <c r="F23" s="91">
        <v>1819</v>
      </c>
      <c r="G23" s="90">
        <v>83.8</v>
      </c>
      <c r="H23" s="91">
        <v>2310</v>
      </c>
      <c r="I23" s="90">
        <v>109.9</v>
      </c>
      <c r="J23" s="91">
        <v>2048</v>
      </c>
      <c r="K23" s="90">
        <v>83.4</v>
      </c>
      <c r="L23" s="91">
        <v>1625</v>
      </c>
      <c r="M23" s="90">
        <v>87.4</v>
      </c>
      <c r="N23" s="91">
        <v>0</v>
      </c>
      <c r="O23" s="90">
        <v>0</v>
      </c>
      <c r="P23" s="91">
        <v>0</v>
      </c>
      <c r="Q23" s="90">
        <v>0</v>
      </c>
      <c r="R23" s="91">
        <v>0</v>
      </c>
      <c r="S23" s="90">
        <v>0</v>
      </c>
      <c r="T23" s="91">
        <v>0</v>
      </c>
      <c r="U23" s="90">
        <v>0</v>
      </c>
      <c r="V23" s="91">
        <v>0</v>
      </c>
      <c r="W23" s="90">
        <v>0</v>
      </c>
      <c r="X23" s="91">
        <v>0</v>
      </c>
      <c r="Y23" s="90">
        <v>0</v>
      </c>
      <c r="Z23" s="91">
        <v>0</v>
      </c>
      <c r="AA23" s="92">
        <v>0</v>
      </c>
      <c r="AB23" s="91">
        <f t="shared" si="0"/>
        <v>9657</v>
      </c>
      <c r="AC23" s="92">
        <v>90.7</v>
      </c>
    </row>
    <row r="24" spans="1:29" ht="27" customHeight="1" thickBot="1" x14ac:dyDescent="0.2">
      <c r="A24" s="127" t="s">
        <v>36</v>
      </c>
      <c r="B24" s="128"/>
      <c r="C24" s="129"/>
      <c r="D24" s="93">
        <f>IFERROR(SUM(D22:D23),0)</f>
        <v>31540</v>
      </c>
      <c r="E24" s="94">
        <v>81.5</v>
      </c>
      <c r="F24" s="95">
        <f>IFERROR(SUM(F22:F23),0)</f>
        <v>17169</v>
      </c>
      <c r="G24" s="94">
        <v>44.4</v>
      </c>
      <c r="H24" s="95">
        <f>IFERROR(SUM(H22:H23),0)</f>
        <v>33902</v>
      </c>
      <c r="I24" s="94">
        <v>94.2</v>
      </c>
      <c r="J24" s="95">
        <f>IFERROR(SUM(J22:J23),0)</f>
        <v>68412</v>
      </c>
      <c r="K24" s="94">
        <v>197.9</v>
      </c>
      <c r="L24" s="95">
        <f>IFERROR(SUM(L22:L23),0)</f>
        <v>31674</v>
      </c>
      <c r="M24" s="94">
        <v>93.3</v>
      </c>
      <c r="N24" s="95">
        <f>IFERROR(SUM(N22:N23),0)</f>
        <v>0</v>
      </c>
      <c r="O24" s="94">
        <v>0</v>
      </c>
      <c r="P24" s="95">
        <f>IFERROR(SUM(P22:P23),0)</f>
        <v>0</v>
      </c>
      <c r="Q24" s="94">
        <v>0</v>
      </c>
      <c r="R24" s="95">
        <f>IFERROR(SUM(R22:R23),0)</f>
        <v>0</v>
      </c>
      <c r="S24" s="94">
        <v>0</v>
      </c>
      <c r="T24" s="95">
        <f>IFERROR(SUM(T22:T23),0)</f>
        <v>0</v>
      </c>
      <c r="U24" s="94">
        <v>0</v>
      </c>
      <c r="V24" s="95">
        <f>IFERROR(SUM(V22:V23),0)</f>
        <v>0</v>
      </c>
      <c r="W24" s="94">
        <v>0</v>
      </c>
      <c r="X24" s="95">
        <f>IFERROR(SUM(X22:X23),0)</f>
        <v>0</v>
      </c>
      <c r="Y24" s="94">
        <v>0</v>
      </c>
      <c r="Z24" s="95">
        <f>IFERROR(SUM(Z22:Z23),0)</f>
        <v>0</v>
      </c>
      <c r="AA24" s="96">
        <v>0</v>
      </c>
      <c r="AB24" s="95">
        <f t="shared" si="0"/>
        <v>182697</v>
      </c>
      <c r="AC24" s="96">
        <v>101</v>
      </c>
    </row>
    <row r="25" spans="1:29" ht="12" customHeight="1" x14ac:dyDescent="0.15"/>
    <row r="26" spans="1:29" ht="21.75" customHeight="1" x14ac:dyDescent="0.15">
      <c r="B26" s="51" t="s">
        <v>39</v>
      </c>
    </row>
  </sheetData>
  <mergeCells count="30">
    <mergeCell ref="A20:C21"/>
    <mergeCell ref="A22:A23"/>
    <mergeCell ref="B22:C22"/>
    <mergeCell ref="B23:C23"/>
    <mergeCell ref="A24:C24"/>
    <mergeCell ref="AB4:AC4"/>
    <mergeCell ref="A6:C7"/>
    <mergeCell ref="A8:C9"/>
    <mergeCell ref="A10:A17"/>
    <mergeCell ref="B10:C11"/>
    <mergeCell ref="B12:C13"/>
    <mergeCell ref="B14:C15"/>
    <mergeCell ref="B16:C17"/>
    <mergeCell ref="P4:Q4"/>
    <mergeCell ref="R4:S4"/>
    <mergeCell ref="T4:U4"/>
    <mergeCell ref="V4:W4"/>
    <mergeCell ref="X4:Y4"/>
    <mergeCell ref="Z4:AA4"/>
    <mergeCell ref="A18:C19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公表用(7月)</vt:lpstr>
      <vt:lpstr>公表用(8月)</vt:lpstr>
      <vt:lpstr>公表用(年度)</vt:lpstr>
      <vt:lpstr>'公表用(7月)'!Print_Area</vt:lpstr>
      <vt:lpstr>'公表用(8月)'!Print_Area</vt:lpstr>
      <vt:lpstr>'公表用(年度)'!Print_Area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2025-09-21T08:09:38Z</dcterms:created>
  <dcterms:modified xsi:type="dcterms:W3CDTF">2025-09-23T04:06:36Z</dcterms:modified>
</cp:coreProperties>
</file>