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60325\"/>
    </mc:Choice>
  </mc:AlternateContent>
  <xr:revisionPtr revIDLastSave="0" documentId="13_ncr:1_{478DF6DB-E3E8-4604-9EF2-3C9D933A235A}" xr6:coauthVersionLast="47" xr6:coauthVersionMax="47" xr10:uidLastSave="{00000000-0000-0000-0000-000000000000}"/>
  <bookViews>
    <workbookView xWindow="510" yWindow="1215" windowWidth="21600" windowHeight="13365" xr2:uid="{65FDA967-32DD-4DAC-8AFC-79D3ADDBA87D}"/>
  </bookViews>
  <sheets>
    <sheet name="公表用(1月)" sheetId="3" r:id="rId1"/>
    <sheet name="公表用(2月)" sheetId="1" r:id="rId2"/>
    <sheet name="公表用(月次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 localSheetId="0">#REF!</definedName>
    <definedName name="AB4_器具総計" localSheetId="1">#REF!</definedName>
    <definedName name="AB4_器具総計" localSheetId="2">#REF!</definedName>
    <definedName name="AB4_器具総計">#REF!</definedName>
    <definedName name="AB5_器具集計公表用">#REF!</definedName>
    <definedName name="_xlnm.Print_Area" localSheetId="0">'公表用(1月)'!$A$1:$H$53</definedName>
    <definedName name="_xlnm.Print_Area" localSheetId="1">'公表用(2月)'!$A$1:$H$53</definedName>
    <definedName name="_xlnm.Print_Area" localSheetId="2">'公表用(月次)'!$A$2:$AC$24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3" l="1"/>
  <c r="D11" i="3" s="1"/>
  <c r="F6" i="3"/>
  <c r="F11" i="3"/>
  <c r="D22" i="3"/>
  <c r="F22" i="3"/>
  <c r="F27" i="3" s="1"/>
  <c r="D27" i="3"/>
  <c r="X24" i="2" l="1"/>
  <c r="P24" i="2"/>
  <c r="H24" i="2"/>
  <c r="AB23" i="2"/>
  <c r="Z24" i="2"/>
  <c r="V24" i="2"/>
  <c r="T24" i="2"/>
  <c r="R24" i="2"/>
  <c r="N24" i="2"/>
  <c r="L24" i="2"/>
  <c r="J24" i="2"/>
  <c r="F24" i="2"/>
  <c r="D24" i="2"/>
  <c r="AB24" i="2" s="1"/>
  <c r="AB17" i="2"/>
  <c r="AB16" i="2"/>
  <c r="AB15" i="2"/>
  <c r="AB14" i="2"/>
  <c r="AB13" i="2"/>
  <c r="AB12" i="2"/>
  <c r="Z19" i="2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AB10" i="2"/>
  <c r="AB9" i="2"/>
  <c r="P20" i="2"/>
  <c r="H20" i="2"/>
  <c r="AB8" i="2"/>
  <c r="Z21" i="2"/>
  <c r="T21" i="2"/>
  <c r="R21" i="2"/>
  <c r="L21" i="2"/>
  <c r="J21" i="2"/>
  <c r="D21" i="2"/>
  <c r="Z20" i="2"/>
  <c r="V20" i="2"/>
  <c r="R20" i="2"/>
  <c r="N20" i="2"/>
  <c r="J20" i="2"/>
  <c r="F20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P21" i="2" l="1"/>
  <c r="X21" i="2"/>
  <c r="F21" i="2"/>
  <c r="AB21" i="2" s="1"/>
  <c r="N21" i="2"/>
  <c r="V21" i="2"/>
  <c r="AB19" i="2"/>
  <c r="H21" i="2"/>
  <c r="X20" i="2"/>
  <c r="D20" i="2"/>
  <c r="L20" i="2"/>
  <c r="T20" i="2"/>
  <c r="AB22" i="2"/>
  <c r="AB7" i="2"/>
  <c r="AB11" i="2"/>
  <c r="D18" i="2"/>
  <c r="AB18" i="2" s="1"/>
  <c r="AB6" i="2"/>
  <c r="AB20" i="2" l="1"/>
  <c r="F6" i="1" l="1"/>
  <c r="F11" i="1" s="1"/>
  <c r="D6" i="1"/>
  <c r="D11" i="1" s="1"/>
  <c r="D22" i="1" l="1"/>
  <c r="D27" i="1" s="1"/>
  <c r="F22" i="1"/>
  <c r="F27" i="1" s="1"/>
</calcChain>
</file>

<file path=xl/sharedStrings.xml><?xml version="1.0" encoding="utf-8"?>
<sst xmlns="http://schemas.openxmlformats.org/spreadsheetml/2006/main" count="125" uniqueCount="43">
  <si>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</si>
  <si>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</si>
  <si>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</si>
  <si>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</si>
  <si>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</si>
  <si>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</si>
  <si>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</si>
  <si>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</si>
  <si>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</si>
  <si>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</si>
  <si>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</si>
  <si>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</si>
  <si>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</si>
  <si>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</si>
  <si>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</si>
  <si>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</si>
  <si>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</si>
  <si>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</si>
  <si>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</si>
  <si>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</si>
  <si>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</si>
  <si>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</si>
  <si>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</si>
  <si>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</si>
  <si>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</si>
  <si>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</si>
  <si>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</si>
  <si>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</si>
  <si>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</si>
  <si>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</si>
  <si>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</si>
  <si>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</si>
  <si>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</si>
  <si>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</si>
  <si>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</si>
  <si>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</si>
  <si>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</si>
  <si>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2026年2月分　（輸出含む）</t>
  </si>
  <si>
    <t>(一社)日本照明工業会　光源類自主統計  2025年4月～2026年2月分　（輸出含む）</t>
  </si>
  <si>
    <t>※自主統計参加　全光源47社、LEDランプ30社</t>
  </si>
  <si>
    <t>年度</t>
  </si>
  <si>
    <t>(一社)日本照明工業会　光源類自主統計  2025年4月～2026年1月分　（輸出含む）</t>
  </si>
  <si>
    <t>(一社)日本照明工業会　光源類自主統計　2026年1月分　（輸出含む）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</si>
</sst>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  <xf numFmtId="0" fontId="2" fillId="0" borderId="0" xfId="1" applyFont="1" applyAlignment="1">
      <alignment horizontal="justify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</cellXfs>
  <cellStyles count="5">
    <cellStyle name="桁区切り 2" xfId="3" xr:uid="{E0927DC1-C147-4342-B3B0-CF9DC6DBBF0C}"/>
    <cellStyle name="標準" xfId="0" builtinId="0"/>
    <cellStyle name="標準 2" xfId="4" xr:uid="{EA0E0532-E972-4327-BE90-F1C20234B9ED}"/>
    <cellStyle name="標準 2 2" xfId="1" xr:uid="{0E189696-AEE5-4C96-9DF2-8CEDBDCB9699}"/>
    <cellStyle name="標準 3 2" xfId="2" xr:uid="{6A6FF8FB-D67D-47AF-AE16-388DD28FB0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88-473A-92D1-DB76C46A60BE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88-473A-92D1-DB76C46A60BE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88-473A-92D1-DB76C46A60BE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13EB-4B0A-A2FD-E2367F733CD4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13EB-4B0A-A2FD-E2367F733CD4}"/>
                      </c:ext>
                    </c:extLst>
                  </c16:dLbl>
                </c16:categoryFilterException>
                <c16:categoryFilterException>
                  <c16:uniqueId val="{00000008-13EB-4B0A-A2FD-E2367F733CD4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13EB-4B0A-A2FD-E2367F733CD4}"/>
                      </c:ext>
                    </c:extLst>
                  </c16:dLbl>
                </c16:categoryFilterException>
                <c16:categoryFilterException>
                  <c16:uniqueId val="{00000009-13EB-4B0A-A2FD-E2367F733CD4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13EB-4B0A-A2FD-E2367F733CD4}"/>
                      </c:ext>
                    </c:extLst>
                  </c16:dLbl>
                </c16:categoryFilterException>
                <c16:categoryFilterException>
                  <c16:uniqueId val="{0000000A-13EB-4B0A-A2FD-E2367F733CD4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13EB-4B0A-A2FD-E2367F733CD4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13EB-4B0A-A2FD-E2367F733CD4}"/>
                </c16:ptentry>
                <c16:ptentry>
                  <c16:ptidx>6</c16:ptidx>
                  <c16:uniqueID val="{00000008-13EB-4B0A-A2FD-E2367F733CD4}"/>
                </c16:ptentry>
                <c16:ptentry>
                  <c16:ptidx>8</c16:ptidx>
                  <c16:uniqueID val="{00000009-13EB-4B0A-A2FD-E2367F733CD4}"/>
                </c16:ptentry>
                <c16:ptentry>
                  <c16:ptidx>10</c16:ptidx>
                  <c16:uniqueID val="{0000000A-13EB-4B0A-A2FD-E2367F733CD4}"/>
                </c16:ptentry>
              </c16:datapointuniqueidmap>
            </c:ext>
            <c:ext xmlns:c16="http://schemas.microsoft.com/office/drawing/2014/chart" uri="{C3380CC4-5D6E-409C-BE32-E72D297353CC}">
              <c16:uniqueId val="{00000003-B888-473A-92D1-DB76C46A60BE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8-473A-92D1-DB76C46A60BE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888-473A-92D1-DB76C46A60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13EB-4B0A-A2FD-E2367F733CD4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13EB-4B0A-A2FD-E2367F733CD4}"/>
                      </c:ext>
                    </c:extLst>
                  </c16:dLbl>
                </c16:categoryFilterException>
                <c16:categoryFilterException>
                  <c16:uniqueId val="{0000000C-13EB-4B0A-A2FD-E2367F733CD4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13EB-4B0A-A2FD-E2367F733CD4}"/>
                      </c:ext>
                    </c:extLst>
                  </c16:dLbl>
                </c16:categoryFilterException>
                <c16:categoryFilterException>
                  <c16:uniqueId val="{0000000D-13EB-4B0A-A2FD-E2367F733CD4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13EB-4B0A-A2FD-E2367F733CD4}"/>
                      </c:ext>
                    </c:extLst>
                  </c16:dLbl>
                </c16:categoryFilterException>
                <c16:categoryFilterException>
                  <c16:uniqueId val="{0000000E-13EB-4B0A-A2FD-E2367F733CD4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13EB-4B0A-A2FD-E2367F733CD4}"/>
                      </c:ext>
                    </c:extLst>
                  </c16:dLbl>
                </c16:categoryFilterException>
                <c16:categoryFilterException>
                  <c16:uniqueId val="{0000000F-13EB-4B0A-A2FD-E2367F733CD4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13EB-4B0A-A2FD-E2367F733CD4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13EB-4B0A-A2FD-E2367F733CD4}"/>
                </c16:ptentry>
                <c16:ptentry>
                  <c16:ptidx>8</c16:ptidx>
                  <c16:uniqueID val="{0000000C-13EB-4B0A-A2FD-E2367F733CD4}"/>
                </c16:ptentry>
                <c16:ptentry>
                  <c16:ptidx>10</c16:ptidx>
                  <c16:uniqueID val="{0000000D-13EB-4B0A-A2FD-E2367F733CD4}"/>
                </c16:ptentry>
                <c16:ptentry>
                  <c16:ptidx>12</c16:ptidx>
                  <c16:uniqueID val="{0000000E-13EB-4B0A-A2FD-E2367F733CD4}"/>
                </c16:ptentry>
                <c16:ptentry>
                  <c16:ptidx>14</c16:ptidx>
                  <c16:uniqueID val="{0000000F-13EB-4B0A-A2FD-E2367F733CD4}"/>
                </c16:ptentry>
              </c16:datapointuniqueidmap>
            </c:ext>
            <c:ext xmlns:c16="http://schemas.microsoft.com/office/drawing/2014/chart" uri="{C3380CC4-5D6E-409C-BE32-E72D297353CC}">
              <c16:uniqueId val="{00000006-B888-473A-92D1-DB76C46A60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FFB-4727-817B-DA7732C188BB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FFB-4727-817B-DA7732C188BB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FFB-4727-817B-DA7732C188BB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FFB-4727-817B-DA7732C188BB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FFB-4727-817B-DA7732C188BB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FFB-4727-817B-DA7732C188BB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FFB-4727-817B-DA7732C188BB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FFB-4727-817B-DA7732C188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2284</c:v>
              </c:pt>
              <c:pt idx="16" formatCode="_ * #,##0_ ;_ * \-#,##0_ ;_ * &quot;&quot;_ ;_ @_ ">
                <c:v>2521</c:v>
              </c:pt>
              <c:pt idx="18" formatCode="_ * #,##0_ ;_ * \-#,##0_ ;_ * &quot;&quot;_ ;_ @_ ">
                <c:v>2318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BFFB-4727-817B-DA7732C188BB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FFB-4727-817B-DA7732C188BB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FB-4727-817B-DA7732C188BB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FFB-4727-817B-DA7732C188BB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FFB-4727-817B-DA7732C188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3558</c:v>
              </c:pt>
              <c:pt idx="16" formatCode="_ * #,##0_ ;_ * \-#,##0_ ;_ * &quot;&quot;_ ;_ @_ ">
                <c:v>4395</c:v>
              </c:pt>
              <c:pt idx="18" formatCode="_ * #,##0_ ;_ * \-#,##0_ ;_ * &quot;&quot;_ ;_ @_ ">
                <c:v>3121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BFFB-4727-817B-DA7732C188BB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FFB-4727-817B-DA7732C188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1875</c:v>
              </c:pt>
              <c:pt idx="16" formatCode="_ * #,##0_ ;_ * \-#,##0_ ;_ * &quot;&quot;_ ;_ @_ ">
                <c:v>2016</c:v>
              </c:pt>
              <c:pt idx="18" formatCode="_ * #,##0_ ;_ * \-#,##0_ ;_ * &quot;&quot;_ ;_ @_ ">
                <c:v>1590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BFFB-4727-817B-DA7732C188BB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FFB-4727-817B-DA7732C188BB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FFB-4727-817B-DA7732C188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708</c:v>
              </c:pt>
              <c:pt idx="16" formatCode="_ * #,##0_ ;_ * \-#,##0_ ;_ * &quot;&quot;_ ;_ @_ ">
                <c:v>647</c:v>
              </c:pt>
              <c:pt idx="18" formatCode="_ * #,##0_ ;_ * \-#,##0_ ;_ * &quot;&quot;_ ;_ @_ ">
                <c:v>572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BFFB-4727-817B-DA7732C188BB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2</c:v>
              </c:pt>
              <c:pt idx="16" formatCode="_ * #,##0_ ;_ * \-#,##0_ ;_ * &quot;&quot;_ ;_ @_ ">
                <c:v>2</c:v>
              </c:pt>
              <c:pt idx="18" formatCode="_ * #,##0_ ;_ * \-#,##0_ ;_ * &quot;&quot;_ ;_ @_ ">
                <c:v>2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BFFB-4727-817B-DA7732C188BB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22</c:v>
              </c:pt>
              <c:pt idx="16" formatCode="_ * #,##0_ ;_ * \-#,##0_ ;_ * &quot;&quot;_ ;_ @_ ">
                <c:v>22</c:v>
              </c:pt>
              <c:pt idx="18" formatCode="_ * #,##0_ ;_ * \-#,##0_ ;_ * &quot;&quot;_ ;_ @_ ">
                <c:v>27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BFFB-4727-817B-DA7732C18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FFB-4727-817B-DA7732C188BB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FFB-4727-817B-DA7732C188BB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FFB-4727-817B-DA7732C188BB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FFB-4727-817B-DA7732C188BB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FFB-4727-817B-DA7732C188BB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FFB-4727-817B-DA7732C188BB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FFB-4727-817B-DA7732C188BB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FFB-4727-817B-DA7732C188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8449</c:v>
              </c:pt>
              <c:pt idx="16" formatCode="_ * #,##0_ ;_ * \-#,##0_ ;_ * &quot;&quot;_ ;_ @_ ">
                <c:v>9603</c:v>
              </c:pt>
              <c:pt idx="18" formatCode="_ * #,##0_ ;_ * \-#,##0_ ;_ * &quot;&quot;_ ;_ @_ ">
                <c:v>7630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BFFB-4727-817B-DA7732C18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2A-4507-AAB9-77DF92EB2F65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2A-4507-AAB9-77DF92EB2F65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32A-4507-AAB9-77DF92EB2F65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932A-4507-AAB9-77DF92EB2F65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932A-4507-AAB9-77DF92EB2F65}"/>
                      </c:ext>
                    </c:extLst>
                  </c16:dLbl>
                </c16:categoryFilterException>
                <c16:categoryFilterException>
                  <c16:uniqueId val="{00000008-932A-4507-AAB9-77DF92EB2F65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932A-4507-AAB9-77DF92EB2F65}"/>
                      </c:ext>
                    </c:extLst>
                  </c16:dLbl>
                </c16:categoryFilterException>
                <c16:categoryFilterException>
                  <c16:uniqueId val="{00000009-932A-4507-AAB9-77DF92EB2F65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932A-4507-AAB9-77DF92EB2F65}"/>
                      </c:ext>
                    </c:extLst>
                  </c16:dLbl>
                </c16:categoryFilterException>
                <c16:categoryFilterException>
                  <c16:uniqueId val="{0000000A-932A-4507-AAB9-77DF92EB2F65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932A-4507-AAB9-77DF92EB2F65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932A-4507-AAB9-77DF92EB2F65}"/>
                </c16:ptentry>
                <c16:ptentry>
                  <c16:ptidx>6</c16:ptidx>
                  <c16:uniqueID val="{00000008-932A-4507-AAB9-77DF92EB2F65}"/>
                </c16:ptentry>
                <c16:ptentry>
                  <c16:ptidx>8</c16:ptidx>
                  <c16:uniqueID val="{00000009-932A-4507-AAB9-77DF92EB2F65}"/>
                </c16:ptentry>
                <c16:ptentry>
                  <c16:ptidx>10</c16:ptidx>
                  <c16:uniqueID val="{0000000A-932A-4507-AAB9-77DF92EB2F65}"/>
                </c16:ptentry>
              </c16:datapointuniqueidmap>
            </c:ext>
            <c:ext xmlns:c16="http://schemas.microsoft.com/office/drawing/2014/chart" uri="{C3380CC4-5D6E-409C-BE32-E72D297353CC}">
              <c16:uniqueId val="{00000003-932A-4507-AAB9-77DF92EB2F65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32A-4507-AAB9-77DF92EB2F65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32A-4507-AAB9-77DF92EB2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932A-4507-AAB9-77DF92EB2F65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932A-4507-AAB9-77DF92EB2F65}"/>
                      </c:ext>
                    </c:extLst>
                  </c16:dLbl>
                </c16:categoryFilterException>
                <c16:categoryFilterException>
                  <c16:uniqueId val="{0000000C-932A-4507-AAB9-77DF92EB2F65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932A-4507-AAB9-77DF92EB2F65}"/>
                      </c:ext>
                    </c:extLst>
                  </c16:dLbl>
                </c16:categoryFilterException>
                <c16:categoryFilterException>
                  <c16:uniqueId val="{0000000D-932A-4507-AAB9-77DF92EB2F65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932A-4507-AAB9-77DF92EB2F65}"/>
                      </c:ext>
                    </c:extLst>
                  </c16:dLbl>
                </c16:categoryFilterException>
                <c16:categoryFilterException>
                  <c16:uniqueId val="{0000000E-932A-4507-AAB9-77DF92EB2F65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932A-4507-AAB9-77DF92EB2F65}"/>
                      </c:ext>
                    </c:extLst>
                  </c16:dLbl>
                </c16:categoryFilterException>
                <c16:categoryFilterException>
                  <c16:uniqueId val="{0000000F-932A-4507-AAB9-77DF92EB2F65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932A-4507-AAB9-77DF92EB2F65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932A-4507-AAB9-77DF92EB2F65}"/>
                </c16:ptentry>
                <c16:ptentry>
                  <c16:ptidx>8</c16:ptidx>
                  <c16:uniqueID val="{0000000C-932A-4507-AAB9-77DF92EB2F65}"/>
                </c16:ptentry>
                <c16:ptentry>
                  <c16:ptidx>10</c16:ptidx>
                  <c16:uniqueID val="{0000000D-932A-4507-AAB9-77DF92EB2F65}"/>
                </c16:ptentry>
                <c16:ptentry>
                  <c16:ptidx>12</c16:ptidx>
                  <c16:uniqueID val="{0000000E-932A-4507-AAB9-77DF92EB2F65}"/>
                </c16:ptentry>
                <c16:ptentry>
                  <c16:ptidx>14</c16:ptidx>
                  <c16:uniqueID val="{0000000F-932A-4507-AAB9-77DF92EB2F65}"/>
                </c16:ptentry>
              </c16:datapointuniqueidmap>
            </c:ext>
            <c:ext xmlns:c16="http://schemas.microsoft.com/office/drawing/2014/chart" uri="{C3380CC4-5D6E-409C-BE32-E72D297353CC}">
              <c16:uniqueId val="{00000006-932A-4507-AAB9-77DF92EB2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165-4724-807F-F6F6D461597B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165-4724-807F-F6F6D461597B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165-4724-807F-F6F6D461597B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165-4724-807F-F6F6D461597B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165-4724-807F-F6F6D461597B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165-4724-807F-F6F6D461597B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165-4724-807F-F6F6D461597B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165-4724-807F-F6F6D46159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2284</c:v>
              </c:pt>
              <c:pt idx="16" formatCode="_ * #,##0_ ;_ * \-#,##0_ ;_ * &quot;&quot;_ ;_ @_ ">
                <c:v>2521</c:v>
              </c:pt>
              <c:pt idx="18" formatCode="_ * #,##0_ ;_ * \-#,##0_ ;_ * &quot;&quot;_ ;_ @_ ">
                <c:v>2318</c:v>
              </c:pt>
              <c:pt idx="20" formatCode="_ * #,##0_ ;_ * \-#,##0_ ;_ * &quot;&quot;_ ;_ @_ ">
                <c:v>1959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6165-4724-807F-F6F6D461597B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165-4724-807F-F6F6D461597B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165-4724-807F-F6F6D461597B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165-4724-807F-F6F6D461597B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165-4724-807F-F6F6D46159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3558</c:v>
              </c:pt>
              <c:pt idx="16" formatCode="_ * #,##0_ ;_ * \-#,##0_ ;_ * &quot;&quot;_ ;_ @_ ">
                <c:v>4395</c:v>
              </c:pt>
              <c:pt idx="18" formatCode="_ * #,##0_ ;_ * \-#,##0_ ;_ * &quot;&quot;_ ;_ @_ ">
                <c:v>3121</c:v>
              </c:pt>
              <c:pt idx="20" formatCode="_ * #,##0_ ;_ * \-#,##0_ ;_ * &quot;&quot;_ ;_ @_ ">
                <c:v>2591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6165-4724-807F-F6F6D461597B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165-4724-807F-F6F6D46159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1875</c:v>
              </c:pt>
              <c:pt idx="16" formatCode="_ * #,##0_ ;_ * \-#,##0_ ;_ * &quot;&quot;_ ;_ @_ ">
                <c:v>2016</c:v>
              </c:pt>
              <c:pt idx="18" formatCode="_ * #,##0_ ;_ * \-#,##0_ ;_ * &quot;&quot;_ ;_ @_ ">
                <c:v>1590</c:v>
              </c:pt>
              <c:pt idx="20" formatCode="_ * #,##0_ ;_ * \-#,##0_ ;_ * &quot;&quot;_ ;_ @_ ">
                <c:v>1579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6165-4724-807F-F6F6D461597B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165-4724-807F-F6F6D461597B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6165-4724-807F-F6F6D46159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708</c:v>
              </c:pt>
              <c:pt idx="16" formatCode="_ * #,##0_ ;_ * \-#,##0_ ;_ * &quot;&quot;_ ;_ @_ ">
                <c:v>647</c:v>
              </c:pt>
              <c:pt idx="18" formatCode="_ * #,##0_ ;_ * \-#,##0_ ;_ * &quot;&quot;_ ;_ @_ ">
                <c:v>572</c:v>
              </c:pt>
              <c:pt idx="20" formatCode="_ * #,##0_ ;_ * \-#,##0_ ;_ * &quot;&quot;_ ;_ @_ ">
                <c:v>636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6165-4724-807F-F6F6D461597B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2</c:v>
              </c:pt>
              <c:pt idx="16" formatCode="_ * #,##0_ ;_ * \-#,##0_ ;_ * &quot;&quot;_ ;_ @_ ">
                <c:v>2</c:v>
              </c:pt>
              <c:pt idx="18" formatCode="_ * #,##0_ ;_ * \-#,##0_ ;_ * &quot;&quot;_ ;_ @_ ">
                <c:v>2</c:v>
              </c:pt>
              <c:pt idx="20" formatCode="_ * #,##0_ ;_ * \-#,##0_ ;_ * &quot;&quot;_ ;_ @_ ">
                <c:v>3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6165-4724-807F-F6F6D461597B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22</c:v>
              </c:pt>
              <c:pt idx="16" formatCode="_ * #,##0_ ;_ * \-#,##0_ ;_ * &quot;&quot;_ ;_ @_ ">
                <c:v>22</c:v>
              </c:pt>
              <c:pt idx="18" formatCode="_ * #,##0_ ;_ * \-#,##0_ ;_ * &quot;&quot;_ ;_ @_ ">
                <c:v>27</c:v>
              </c:pt>
              <c:pt idx="20" formatCode="_ * #,##0_ ;_ * \-#,##0_ ;_ * &quot;&quot;_ ;_ @_ ">
                <c:v>27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6165-4724-807F-F6F6D46159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165-4724-807F-F6F6D461597B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6165-4724-807F-F6F6D461597B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6165-4724-807F-F6F6D461597B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6165-4724-807F-F6F6D461597B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6165-4724-807F-F6F6D461597B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6165-4724-807F-F6F6D461597B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6165-4724-807F-F6F6D461597B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6165-4724-807F-F6F6D461597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8449</c:v>
              </c:pt>
              <c:pt idx="16" formatCode="_ * #,##0_ ;_ * \-#,##0_ ;_ * &quot;&quot;_ ;_ @_ ">
                <c:v>9603</c:v>
              </c:pt>
              <c:pt idx="18" formatCode="_ * #,##0_ ;_ * \-#,##0_ ;_ * &quot;&quot;_ ;_ @_ ">
                <c:v>7630</c:v>
              </c:pt>
              <c:pt idx="20" formatCode="_ * #,##0_ ;_ * \-#,##0_ ;_ * &quot;&quot;_ ;_ @_ ">
                <c:v>6795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6165-4724-807F-F6F6D46159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D4EE83-6A8D-4651-B297-924EC1C2C899}"/>
            </a:ext>
          </a:extLst>
        </xdr:cNvPr>
        <xdr:cNvSpPr txBox="1"/>
      </xdr:nvSpPr>
      <xdr:spPr>
        <a:xfrm>
          <a:off x="3324224" y="95631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6FAC6C0-1562-464C-B135-12D62379FDC8}"/>
            </a:ext>
          </a:extLst>
        </xdr:cNvPr>
        <xdr:cNvSpPr txBox="1"/>
      </xdr:nvSpPr>
      <xdr:spPr>
        <a:xfrm>
          <a:off x="4000499" y="93916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F6D828D-D8DA-463C-924C-69C08553057C}"/>
            </a:ext>
          </a:extLst>
        </xdr:cNvPr>
        <xdr:cNvSpPr txBox="1"/>
      </xdr:nvSpPr>
      <xdr:spPr>
        <a:xfrm>
          <a:off x="1600200" y="101060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B47BF09-E887-45DA-9580-5E1C4083ADFD}"/>
            </a:ext>
          </a:extLst>
        </xdr:cNvPr>
        <xdr:cNvSpPr txBox="1"/>
      </xdr:nvSpPr>
      <xdr:spPr>
        <a:xfrm>
          <a:off x="4800600" y="92964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3EE7081-2268-4888-83A2-268B35A8540B}"/>
            </a:ext>
          </a:extLst>
        </xdr:cNvPr>
        <xdr:cNvSpPr txBox="1"/>
      </xdr:nvSpPr>
      <xdr:spPr>
        <a:xfrm>
          <a:off x="4800600" y="113157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FCF63F9-4CB5-4905-A225-72F8E9A32700}"/>
            </a:ext>
          </a:extLst>
        </xdr:cNvPr>
        <xdr:cNvSpPr txBox="1"/>
      </xdr:nvSpPr>
      <xdr:spPr>
        <a:xfrm>
          <a:off x="6858000" y="95631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C8AD51A-201C-47CB-ADD4-4A21AC984D35}"/>
            </a:ext>
          </a:extLst>
        </xdr:cNvPr>
        <xdr:cNvSpPr txBox="1"/>
      </xdr:nvSpPr>
      <xdr:spPr>
        <a:xfrm>
          <a:off x="6858000" y="93916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176F5BE9-BB13-4F87-A98D-E9B11DE40738}"/>
            </a:ext>
          </a:extLst>
        </xdr:cNvPr>
        <xdr:cNvSpPr txBox="1"/>
      </xdr:nvSpPr>
      <xdr:spPr>
        <a:xfrm>
          <a:off x="6858000" y="101060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CD1F1707-70FB-4447-9EC7-16C600CC3461}"/>
            </a:ext>
          </a:extLst>
        </xdr:cNvPr>
        <xdr:cNvSpPr txBox="1"/>
      </xdr:nvSpPr>
      <xdr:spPr>
        <a:xfrm>
          <a:off x="6858000" y="92964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B54D26C-8C59-4577-B8CF-D0393FF2D7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8391720E-B9E2-4F71-B29B-56A84DE1D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026FF32-66F0-43EF-B716-DF974A27C986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97D3FC4-9112-452C-9821-384BCB9C5353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4B8CC74-9658-4217-BF0E-7E1B0CD86C50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7C333B3B-83DA-458A-B5ED-3FDDDA1D4028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9CB8B5AB-813D-48A6-8F43-B39C2F30836D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65D5524-790A-45FE-892A-3745EBEDA300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7CBB6BB8-0F36-4F9D-A164-B741C43CD040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49D0A29E-E3F3-4856-9BF8-4EFCA2B3A6D8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D794A8C-2AB2-4447-92F2-29740F7F6861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487F97F5-E307-42DC-8581-F9701EF64B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2CAB4AD4-D7DD-4268-BC7D-5E9D190F70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A3BDE-5590-49AB-B0D6-15B3483E15F4}">
  <sheetPr>
    <tabColor theme="5" tint="0.79998168889431442"/>
    <pageSetUpPr fitToPage="1"/>
  </sheetPr>
  <dimension ref="B1:I34"/>
  <sheetViews>
    <sheetView showZeros="0" tabSelected="1" zoomScale="95" zoomScaleNormal="95" workbookViewId="0">
      <selection activeCell="K8" sqref="K8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42</v>
      </c>
      <c r="C1" s="104"/>
      <c r="D1" s="104"/>
      <c r="E1" s="104"/>
      <c r="F1" s="104"/>
      <c r="G1" s="104"/>
      <c r="H1" s="1">
        <v>46072</v>
      </c>
      <c r="I1" s="2" t="s">
        <v>0</v>
      </c>
    </row>
    <row r="2" spans="2:9" s="2" customFormat="1" ht="18.95" customHeight="1" x14ac:dyDescent="0.4">
      <c r="B2" s="105" t="s">
        <v>1</v>
      </c>
      <c r="C2" s="106"/>
      <c r="D2" s="109" t="s">
        <v>2</v>
      </c>
      <c r="E2" s="110"/>
      <c r="F2" s="106" t="s">
        <v>3</v>
      </c>
      <c r="G2" s="111"/>
    </row>
    <row r="3" spans="2:9" s="2" customFormat="1" ht="18.95" customHeight="1" thickBot="1" x14ac:dyDescent="0.45">
      <c r="B3" s="107"/>
      <c r="C3" s="108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12" t="s">
        <v>5</v>
      </c>
      <c r="C4" s="113"/>
      <c r="D4" s="7">
        <v>2318</v>
      </c>
      <c r="E4" s="8">
        <v>41.5</v>
      </c>
      <c r="F4" s="9">
        <v>1296</v>
      </c>
      <c r="G4" s="10">
        <v>112.1</v>
      </c>
    </row>
    <row r="5" spans="2:9" s="2" customFormat="1" ht="18.75" customHeight="1" x14ac:dyDescent="0.4">
      <c r="B5" s="114" t="s">
        <v>6</v>
      </c>
      <c r="C5" s="115"/>
      <c r="D5" s="11">
        <v>3121</v>
      </c>
      <c r="E5" s="12">
        <v>76.400000000000006</v>
      </c>
      <c r="F5" s="13">
        <v>5213</v>
      </c>
      <c r="G5" s="14">
        <v>81.7</v>
      </c>
    </row>
    <row r="6" spans="2:9" s="2" customFormat="1" ht="18.75" customHeight="1" x14ac:dyDescent="0.4">
      <c r="B6" s="99" t="s">
        <v>7</v>
      </c>
      <c r="C6" s="100"/>
      <c r="D6" s="15">
        <f>SUM(D7:D10)</f>
        <v>2191</v>
      </c>
      <c r="E6" s="16">
        <v>95.1</v>
      </c>
      <c r="F6" s="17">
        <f>SUM(F7:F10)</f>
        <v>4520</v>
      </c>
      <c r="G6" s="18">
        <v>99</v>
      </c>
    </row>
    <row r="7" spans="2:9" s="2" customFormat="1" ht="21" customHeight="1" x14ac:dyDescent="0.4">
      <c r="B7" s="19"/>
      <c r="C7" s="20" t="s">
        <v>8</v>
      </c>
      <c r="D7" s="21">
        <v>1590</v>
      </c>
      <c r="E7" s="22">
        <v>95.6</v>
      </c>
      <c r="F7" s="23">
        <v>2645</v>
      </c>
      <c r="G7" s="24">
        <v>101.1</v>
      </c>
    </row>
    <row r="8" spans="2:9" s="2" customFormat="1" ht="18.75" customHeight="1" x14ac:dyDescent="0.4">
      <c r="B8" s="19"/>
      <c r="C8" s="25" t="s">
        <v>9</v>
      </c>
      <c r="D8" s="21">
        <v>572</v>
      </c>
      <c r="E8" s="22">
        <v>95.2</v>
      </c>
      <c r="F8" s="23">
        <v>1800</v>
      </c>
      <c r="G8" s="24">
        <v>97.2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22.2</v>
      </c>
      <c r="F9" s="23">
        <v>10</v>
      </c>
      <c r="G9" s="24">
        <v>41.7</v>
      </c>
    </row>
    <row r="10" spans="2:9" s="2" customFormat="1" ht="18.75" customHeight="1" x14ac:dyDescent="0.4">
      <c r="B10" s="26"/>
      <c r="C10" s="27" t="s">
        <v>11</v>
      </c>
      <c r="D10" s="28">
        <v>27</v>
      </c>
      <c r="E10" s="29">
        <v>93.1</v>
      </c>
      <c r="F10" s="30">
        <v>65</v>
      </c>
      <c r="G10" s="31">
        <v>87.8</v>
      </c>
    </row>
    <row r="11" spans="2:9" s="2" customFormat="1" ht="18.75" customHeight="1" thickBot="1" x14ac:dyDescent="0.45">
      <c r="B11" s="101" t="s">
        <v>12</v>
      </c>
      <c r="C11" s="102"/>
      <c r="D11" s="32">
        <f>D4+D5+D6</f>
        <v>7630</v>
      </c>
      <c r="E11" s="33">
        <v>63.8</v>
      </c>
      <c r="F11" s="34">
        <f>F4+F5+F6</f>
        <v>11029</v>
      </c>
      <c r="G11" s="35">
        <v>91.1</v>
      </c>
    </row>
    <row r="12" spans="2:9" s="2" customFormat="1" ht="9.75" customHeight="1" thickBot="1" x14ac:dyDescent="0.45">
      <c r="B12" s="103"/>
      <c r="C12" s="104"/>
      <c r="D12" s="104"/>
      <c r="E12" s="104"/>
      <c r="F12" s="104"/>
      <c r="G12" s="104"/>
    </row>
    <row r="13" spans="2:9" s="2" customFormat="1" ht="31.5" customHeight="1" thickBot="1" x14ac:dyDescent="0.45">
      <c r="B13" s="97" t="s">
        <v>13</v>
      </c>
      <c r="C13" s="9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26315</v>
      </c>
      <c r="E14" s="41">
        <v>86.8</v>
      </c>
    </row>
    <row r="15" spans="2:9" s="2" customFormat="1" ht="18.75" customHeight="1" thickBot="1" x14ac:dyDescent="0.45">
      <c r="B15" s="42"/>
      <c r="C15" s="43" t="s">
        <v>17</v>
      </c>
      <c r="D15" s="44">
        <v>1943</v>
      </c>
      <c r="E15" s="45">
        <v>94.7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4" t="s">
        <v>41</v>
      </c>
      <c r="C17" s="104"/>
      <c r="D17" s="104"/>
      <c r="E17" s="104"/>
      <c r="F17" s="104"/>
      <c r="G17" s="104"/>
      <c r="H17" s="104"/>
    </row>
    <row r="18" spans="2:9" s="2" customFormat="1" ht="18.75" customHeight="1" x14ac:dyDescent="0.4">
      <c r="B18" s="105" t="s">
        <v>1</v>
      </c>
      <c r="C18" s="106"/>
      <c r="D18" s="109" t="s">
        <v>2</v>
      </c>
      <c r="E18" s="110"/>
      <c r="F18" s="106" t="s">
        <v>3</v>
      </c>
      <c r="G18" s="111"/>
    </row>
    <row r="19" spans="2:9" s="2" customFormat="1" ht="18.75" customHeight="1" thickBot="1" x14ac:dyDescent="0.45">
      <c r="B19" s="107"/>
      <c r="C19" s="108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12" t="s">
        <v>18</v>
      </c>
      <c r="C20" s="113"/>
      <c r="D20" s="7">
        <v>24223</v>
      </c>
      <c r="E20" s="8">
        <v>56.6</v>
      </c>
      <c r="F20" s="9">
        <v>12076</v>
      </c>
      <c r="G20" s="10">
        <v>100.2</v>
      </c>
      <c r="H20" s="48"/>
      <c r="I20" s="48"/>
    </row>
    <row r="21" spans="2:9" s="2" customFormat="1" ht="18.75" customHeight="1" x14ac:dyDescent="0.4">
      <c r="B21" s="114" t="s">
        <v>6</v>
      </c>
      <c r="C21" s="115"/>
      <c r="D21" s="11">
        <v>31137</v>
      </c>
      <c r="E21" s="12">
        <v>85.1</v>
      </c>
      <c r="F21" s="13">
        <v>52757</v>
      </c>
      <c r="G21" s="14">
        <v>93</v>
      </c>
      <c r="H21" s="48"/>
      <c r="I21" s="48"/>
    </row>
    <row r="22" spans="2:9" s="2" customFormat="1" ht="18.75" customHeight="1" x14ac:dyDescent="0.4">
      <c r="B22" s="116" t="s">
        <v>7</v>
      </c>
      <c r="C22" s="117"/>
      <c r="D22" s="11">
        <f>SUM(D23:D26)</f>
        <v>24004</v>
      </c>
      <c r="E22" s="12">
        <v>104</v>
      </c>
      <c r="F22" s="13">
        <f>SUM(F23:F26)</f>
        <v>44690</v>
      </c>
      <c r="G22" s="14">
        <v>103.1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17838</v>
      </c>
      <c r="E23" s="22">
        <v>102.6</v>
      </c>
      <c r="F23" s="23">
        <v>26249</v>
      </c>
      <c r="G23" s="24">
        <v>100.2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5938</v>
      </c>
      <c r="E24" s="22">
        <v>109</v>
      </c>
      <c r="F24" s="23">
        <v>17850</v>
      </c>
      <c r="G24" s="24">
        <v>108.6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20</v>
      </c>
      <c r="E25" s="22">
        <v>87</v>
      </c>
      <c r="F25" s="23">
        <v>84</v>
      </c>
      <c r="G25" s="24">
        <v>109.1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208</v>
      </c>
      <c r="E26" s="29">
        <v>89.3</v>
      </c>
      <c r="F26" s="30">
        <v>507</v>
      </c>
      <c r="G26" s="31">
        <v>84.4</v>
      </c>
      <c r="H26" s="48"/>
      <c r="I26" s="48"/>
    </row>
    <row r="27" spans="2:9" s="2" customFormat="1" ht="18.75" customHeight="1" thickBot="1" x14ac:dyDescent="0.45">
      <c r="B27" s="101" t="s">
        <v>12</v>
      </c>
      <c r="C27" s="102"/>
      <c r="D27" s="32">
        <f>D20+D21+D22</f>
        <v>79364</v>
      </c>
      <c r="E27" s="33">
        <v>77.400000000000006</v>
      </c>
      <c r="F27" s="34">
        <f>F20+F21+F22</f>
        <v>109523</v>
      </c>
      <c r="G27" s="35">
        <v>97.7</v>
      </c>
      <c r="H27" s="48"/>
      <c r="I27" s="48"/>
    </row>
    <row r="28" spans="2:9" s="2" customFormat="1" ht="9" customHeight="1" thickBot="1" x14ac:dyDescent="0.45">
      <c r="B28" s="103"/>
      <c r="C28" s="104"/>
      <c r="D28" s="104"/>
      <c r="E28" s="104"/>
      <c r="F28" s="104"/>
      <c r="G28" s="104"/>
    </row>
    <row r="29" spans="2:9" s="2" customFormat="1" ht="30" customHeight="1" thickBot="1" x14ac:dyDescent="0.45">
      <c r="B29" s="97" t="s">
        <v>13</v>
      </c>
      <c r="C29" s="9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327072</v>
      </c>
      <c r="E30" s="49">
        <v>97.5</v>
      </c>
    </row>
    <row r="31" spans="2:9" s="2" customFormat="1" ht="18.75" customHeight="1" thickBot="1" x14ac:dyDescent="0.45">
      <c r="B31" s="42"/>
      <c r="C31" s="43" t="s">
        <v>17</v>
      </c>
      <c r="D31" s="44">
        <v>20173</v>
      </c>
      <c r="E31" s="50">
        <v>94.1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21:C21"/>
    <mergeCell ref="B22:C22"/>
    <mergeCell ref="B27:C27"/>
    <mergeCell ref="B28:G28"/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A66B9-8417-40FE-9F14-732E9B511031}">
  <sheetPr>
    <tabColor theme="5" tint="0.79998168889431442"/>
    <pageSetUpPr fitToPage="1"/>
  </sheetPr>
  <dimension ref="B1:I34"/>
  <sheetViews>
    <sheetView showZeros="0" zoomScale="95" zoomScaleNormal="95" workbookViewId="0">
      <selection activeCell="F20" sqref="F20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37</v>
      </c>
      <c r="C1" s="104"/>
      <c r="D1" s="104"/>
      <c r="E1" s="104"/>
      <c r="F1" s="104"/>
      <c r="G1" s="104"/>
      <c r="H1" s="1">
        <v>46103</v>
      </c>
      <c r="I1" s="2" t="s">
        <v>0</v>
      </c>
    </row>
    <row r="2" spans="2:9" s="2" customFormat="1" ht="18.95" customHeight="1" x14ac:dyDescent="0.4">
      <c r="B2" s="105" t="s">
        <v>1</v>
      </c>
      <c r="C2" s="106"/>
      <c r="D2" s="109" t="s">
        <v>2</v>
      </c>
      <c r="E2" s="110"/>
      <c r="F2" s="106" t="s">
        <v>3</v>
      </c>
      <c r="G2" s="111"/>
    </row>
    <row r="3" spans="2:9" s="2" customFormat="1" ht="18.95" customHeight="1" thickBot="1" x14ac:dyDescent="0.45">
      <c r="B3" s="107"/>
      <c r="C3" s="108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12" t="s">
        <v>5</v>
      </c>
      <c r="C4" s="113"/>
      <c r="D4" s="7">
        <v>1959</v>
      </c>
      <c r="E4" s="8">
        <v>56.3</v>
      </c>
      <c r="F4" s="9">
        <v>1194</v>
      </c>
      <c r="G4" s="10">
        <v>113.2</v>
      </c>
    </row>
    <row r="5" spans="2:9" s="2" customFormat="1" ht="18.75" customHeight="1" x14ac:dyDescent="0.4">
      <c r="B5" s="114" t="s">
        <v>6</v>
      </c>
      <c r="C5" s="115"/>
      <c r="D5" s="11">
        <v>2591</v>
      </c>
      <c r="E5" s="12">
        <v>71</v>
      </c>
      <c r="F5" s="13">
        <v>4375</v>
      </c>
      <c r="G5" s="14">
        <v>76</v>
      </c>
    </row>
    <row r="6" spans="2:9" s="2" customFormat="1" ht="18.75" customHeight="1" x14ac:dyDescent="0.4">
      <c r="B6" s="99" t="s">
        <v>7</v>
      </c>
      <c r="C6" s="100"/>
      <c r="D6" s="15">
        <f>SUM(D7:D10)</f>
        <v>2245</v>
      </c>
      <c r="E6" s="16">
        <v>110.6</v>
      </c>
      <c r="F6" s="17">
        <f>SUM(F7:F10)</f>
        <v>4733</v>
      </c>
      <c r="G6" s="18">
        <v>116.5</v>
      </c>
    </row>
    <row r="7" spans="2:9" s="2" customFormat="1" ht="21" customHeight="1" x14ac:dyDescent="0.4">
      <c r="B7" s="19"/>
      <c r="C7" s="20" t="s">
        <v>8</v>
      </c>
      <c r="D7" s="21">
        <v>1579</v>
      </c>
      <c r="E7" s="22">
        <v>106.8</v>
      </c>
      <c r="F7" s="23">
        <v>2697</v>
      </c>
      <c r="G7" s="24">
        <v>108.8</v>
      </c>
    </row>
    <row r="8" spans="2:9" s="2" customFormat="1" ht="18.75" customHeight="1" x14ac:dyDescent="0.4">
      <c r="B8" s="19"/>
      <c r="C8" s="25" t="s">
        <v>9</v>
      </c>
      <c r="D8" s="21">
        <v>636</v>
      </c>
      <c r="E8" s="22">
        <v>120.7</v>
      </c>
      <c r="F8" s="23">
        <v>1957</v>
      </c>
      <c r="G8" s="24">
        <v>127.8</v>
      </c>
    </row>
    <row r="9" spans="2:9" s="2" customFormat="1" ht="18.75" customHeight="1" x14ac:dyDescent="0.4">
      <c r="B9" s="19"/>
      <c r="C9" s="25" t="s">
        <v>10</v>
      </c>
      <c r="D9" s="21">
        <v>3</v>
      </c>
      <c r="E9" s="22">
        <v>600</v>
      </c>
      <c r="F9" s="23">
        <v>11</v>
      </c>
      <c r="G9" s="24">
        <v>1100</v>
      </c>
    </row>
    <row r="10" spans="2:9" s="2" customFormat="1" ht="18.75" customHeight="1" x14ac:dyDescent="0.4">
      <c r="B10" s="26"/>
      <c r="C10" s="27" t="s">
        <v>11</v>
      </c>
      <c r="D10" s="28">
        <v>27</v>
      </c>
      <c r="E10" s="29">
        <v>117.4</v>
      </c>
      <c r="F10" s="30">
        <v>68</v>
      </c>
      <c r="G10" s="31">
        <v>136</v>
      </c>
    </row>
    <row r="11" spans="2:9" s="2" customFormat="1" ht="18.75" customHeight="1" thickBot="1" x14ac:dyDescent="0.45">
      <c r="B11" s="101" t="s">
        <v>12</v>
      </c>
      <c r="C11" s="102"/>
      <c r="D11" s="32">
        <f>D4+D5+D6</f>
        <v>6795</v>
      </c>
      <c r="E11" s="33">
        <v>74.2</v>
      </c>
      <c r="F11" s="34">
        <f>F4+F5+F6</f>
        <v>10302</v>
      </c>
      <c r="G11" s="35">
        <v>94.7</v>
      </c>
    </row>
    <row r="12" spans="2:9" s="2" customFormat="1" ht="9.75" customHeight="1" thickBot="1" x14ac:dyDescent="0.45">
      <c r="B12" s="103"/>
      <c r="C12" s="104"/>
      <c r="D12" s="104"/>
      <c r="E12" s="104"/>
      <c r="F12" s="104"/>
      <c r="G12" s="104"/>
    </row>
    <row r="13" spans="2:9" s="2" customFormat="1" ht="31.5" customHeight="1" thickBot="1" x14ac:dyDescent="0.45">
      <c r="B13" s="97" t="s">
        <v>13</v>
      </c>
      <c r="C13" s="9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28157</v>
      </c>
      <c r="E14" s="41">
        <v>94.1</v>
      </c>
    </row>
    <row r="15" spans="2:9" s="2" customFormat="1" ht="18.75" customHeight="1" thickBot="1" x14ac:dyDescent="0.45">
      <c r="B15" s="42"/>
      <c r="C15" s="43" t="s">
        <v>17</v>
      </c>
      <c r="D15" s="44">
        <v>2007</v>
      </c>
      <c r="E15" s="45">
        <v>97.1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4" t="s">
        <v>38</v>
      </c>
      <c r="C17" s="104"/>
      <c r="D17" s="104"/>
      <c r="E17" s="104"/>
      <c r="F17" s="104"/>
      <c r="G17" s="104"/>
      <c r="H17" s="104"/>
    </row>
    <row r="18" spans="2:9" s="2" customFormat="1" ht="18.75" customHeight="1" x14ac:dyDescent="0.4">
      <c r="B18" s="105" t="s">
        <v>1</v>
      </c>
      <c r="C18" s="106"/>
      <c r="D18" s="109" t="s">
        <v>2</v>
      </c>
      <c r="E18" s="110"/>
      <c r="F18" s="106" t="s">
        <v>3</v>
      </c>
      <c r="G18" s="111"/>
    </row>
    <row r="19" spans="2:9" s="2" customFormat="1" ht="18.75" customHeight="1" thickBot="1" x14ac:dyDescent="0.45">
      <c r="B19" s="107"/>
      <c r="C19" s="108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12" t="s">
        <v>18</v>
      </c>
      <c r="C20" s="113"/>
      <c r="D20" s="7">
        <v>26182</v>
      </c>
      <c r="E20" s="8">
        <v>56.5</v>
      </c>
      <c r="F20" s="9">
        <v>13270</v>
      </c>
      <c r="G20" s="10">
        <v>101.3</v>
      </c>
      <c r="H20" s="48"/>
      <c r="I20" s="48"/>
    </row>
    <row r="21" spans="2:9" s="2" customFormat="1" ht="18.75" customHeight="1" x14ac:dyDescent="0.4">
      <c r="B21" s="114" t="s">
        <v>6</v>
      </c>
      <c r="C21" s="115"/>
      <c r="D21" s="11">
        <v>33728</v>
      </c>
      <c r="E21" s="12">
        <v>83.8</v>
      </c>
      <c r="F21" s="13">
        <v>57132</v>
      </c>
      <c r="G21" s="14">
        <v>91.4</v>
      </c>
      <c r="H21" s="48"/>
      <c r="I21" s="48"/>
    </row>
    <row r="22" spans="2:9" s="2" customFormat="1" ht="18.75" customHeight="1" x14ac:dyDescent="0.4">
      <c r="B22" s="116" t="s">
        <v>7</v>
      </c>
      <c r="C22" s="117"/>
      <c r="D22" s="11">
        <f>SUM(D23:D26)</f>
        <v>26249</v>
      </c>
      <c r="E22" s="12">
        <v>104.5</v>
      </c>
      <c r="F22" s="13">
        <f>SUM(F23:F26)</f>
        <v>49423</v>
      </c>
      <c r="G22" s="14">
        <v>104.3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19417</v>
      </c>
      <c r="E23" s="22">
        <v>102.9</v>
      </c>
      <c r="F23" s="23">
        <v>28946</v>
      </c>
      <c r="G23" s="24">
        <v>100.9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6574</v>
      </c>
      <c r="E24" s="22">
        <v>110</v>
      </c>
      <c r="F24" s="23">
        <v>19807</v>
      </c>
      <c r="G24" s="24">
        <v>110.2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23</v>
      </c>
      <c r="E25" s="22">
        <v>97.9</v>
      </c>
      <c r="F25" s="23">
        <v>95</v>
      </c>
      <c r="G25" s="24">
        <v>121.8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235</v>
      </c>
      <c r="E26" s="29">
        <v>91.8</v>
      </c>
      <c r="F26" s="30">
        <v>575</v>
      </c>
      <c r="G26" s="31">
        <v>88.3</v>
      </c>
      <c r="H26" s="48"/>
      <c r="I26" s="48"/>
    </row>
    <row r="27" spans="2:9" s="2" customFormat="1" ht="18.75" customHeight="1" thickBot="1" x14ac:dyDescent="0.45">
      <c r="B27" s="101" t="s">
        <v>12</v>
      </c>
      <c r="C27" s="102"/>
      <c r="D27" s="32">
        <f>D20+D21+D22</f>
        <v>86159</v>
      </c>
      <c r="E27" s="33">
        <v>77.2</v>
      </c>
      <c r="F27" s="34">
        <f>F20+F21+F22</f>
        <v>119825</v>
      </c>
      <c r="G27" s="35">
        <v>97.4</v>
      </c>
      <c r="H27" s="48"/>
      <c r="I27" s="48"/>
    </row>
    <row r="28" spans="2:9" s="2" customFormat="1" ht="9" customHeight="1" thickBot="1" x14ac:dyDescent="0.45">
      <c r="B28" s="103"/>
      <c r="C28" s="104"/>
      <c r="D28" s="104"/>
      <c r="E28" s="104"/>
      <c r="F28" s="104"/>
      <c r="G28" s="104"/>
    </row>
    <row r="29" spans="2:9" s="2" customFormat="1" ht="30" customHeight="1" thickBot="1" x14ac:dyDescent="0.45">
      <c r="B29" s="97" t="s">
        <v>13</v>
      </c>
      <c r="C29" s="9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355230</v>
      </c>
      <c r="E30" s="49">
        <v>97.2</v>
      </c>
    </row>
    <row r="31" spans="2:9" s="2" customFormat="1" ht="18.75" customHeight="1" thickBot="1" x14ac:dyDescent="0.45">
      <c r="B31" s="42"/>
      <c r="C31" s="43" t="s">
        <v>17</v>
      </c>
      <c r="D31" s="44">
        <v>22181</v>
      </c>
      <c r="E31" s="50">
        <v>94.4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8966C-8AD2-4D0A-AA7B-85161BEA937C}">
  <sheetPr>
    <tabColor theme="5" tint="0.79998168889431442"/>
    <pageSetUpPr fitToPage="1"/>
  </sheetPr>
  <dimension ref="A1:AC26"/>
  <sheetViews>
    <sheetView showZeros="0" zoomScale="80" zoomScaleNormal="80" workbookViewId="0">
      <selection activeCell="E7" sqref="E7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144">
        <v>2025</v>
      </c>
      <c r="B2" s="144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145">
        <v>46103</v>
      </c>
      <c r="AB2" s="145"/>
      <c r="AC2" s="2" t="s">
        <v>21</v>
      </c>
    </row>
    <row r="3" spans="1:29" ht="21" customHeight="1" x14ac:dyDescent="0.15">
      <c r="A3" s="105" t="s">
        <v>1</v>
      </c>
      <c r="B3" s="106"/>
      <c r="C3" s="106"/>
      <c r="D3" s="146" t="s">
        <v>22</v>
      </c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8"/>
    </row>
    <row r="4" spans="1:29" ht="21" customHeight="1" x14ac:dyDescent="0.15">
      <c r="A4" s="107"/>
      <c r="B4" s="108"/>
      <c r="C4" s="108"/>
      <c r="D4" s="149">
        <f>IF($C$2="年度",4,1)</f>
        <v>4</v>
      </c>
      <c r="E4" s="141"/>
      <c r="F4" s="140">
        <f>IF(D4=12,1,D4+1)</f>
        <v>5</v>
      </c>
      <c r="G4" s="141"/>
      <c r="H4" s="140">
        <f>IF(F4=12,1,F4+1)</f>
        <v>6</v>
      </c>
      <c r="I4" s="141"/>
      <c r="J4" s="140">
        <f>IF(H4=12,1,H4+1)</f>
        <v>7</v>
      </c>
      <c r="K4" s="141"/>
      <c r="L4" s="140">
        <f>IF(J4=12,1,J4+1)</f>
        <v>8</v>
      </c>
      <c r="M4" s="141"/>
      <c r="N4" s="140">
        <f>IF(L4=12,1,L4+1)</f>
        <v>9</v>
      </c>
      <c r="O4" s="141"/>
      <c r="P4" s="140">
        <f>IF(N4=12,1,N4+1)</f>
        <v>10</v>
      </c>
      <c r="Q4" s="141"/>
      <c r="R4" s="140">
        <f>IF(P4=12,1,P4+1)</f>
        <v>11</v>
      </c>
      <c r="S4" s="141"/>
      <c r="T4" s="140">
        <f>IF(R4=12,1,R4+1)</f>
        <v>12</v>
      </c>
      <c r="U4" s="141"/>
      <c r="V4" s="140">
        <f>IF(T4=12,1,T4+1)</f>
        <v>1</v>
      </c>
      <c r="W4" s="141"/>
      <c r="X4" s="140">
        <f>IF(V4=12,1,V4+1)</f>
        <v>2</v>
      </c>
      <c r="Y4" s="141"/>
      <c r="Z4" s="140">
        <f>IF(X4=12,1,X4+1)</f>
        <v>3</v>
      </c>
      <c r="AA4" s="142"/>
      <c r="AB4" s="127" t="s">
        <v>23</v>
      </c>
      <c r="AC4" s="128"/>
    </row>
    <row r="5" spans="1:29" ht="21" customHeight="1" x14ac:dyDescent="0.15">
      <c r="A5" s="107"/>
      <c r="B5" s="108"/>
      <c r="C5" s="108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19" t="s">
        <v>26</v>
      </c>
      <c r="B6" s="120"/>
      <c r="C6" s="129"/>
      <c r="D6" s="63">
        <v>2441</v>
      </c>
      <c r="E6" s="64">
        <v>63</v>
      </c>
      <c r="F6" s="65">
        <v>2902</v>
      </c>
      <c r="G6" s="64">
        <v>71.8</v>
      </c>
      <c r="H6" s="65">
        <v>2693</v>
      </c>
      <c r="I6" s="64">
        <v>62.4</v>
      </c>
      <c r="J6" s="65">
        <v>2498</v>
      </c>
      <c r="K6" s="64">
        <v>62.1</v>
      </c>
      <c r="L6" s="65">
        <v>2294</v>
      </c>
      <c r="M6" s="64">
        <v>55.3</v>
      </c>
      <c r="N6" s="65">
        <v>2242</v>
      </c>
      <c r="O6" s="64">
        <v>53.9</v>
      </c>
      <c r="P6" s="65">
        <v>2030</v>
      </c>
      <c r="Q6" s="64">
        <v>50.6</v>
      </c>
      <c r="R6" s="65">
        <v>2284</v>
      </c>
      <c r="S6" s="64">
        <v>53.7</v>
      </c>
      <c r="T6" s="65">
        <v>2521</v>
      </c>
      <c r="U6" s="64">
        <v>57</v>
      </c>
      <c r="V6" s="65">
        <v>2318</v>
      </c>
      <c r="W6" s="64">
        <v>41.5</v>
      </c>
      <c r="X6" s="65">
        <v>1959</v>
      </c>
      <c r="Y6" s="64">
        <v>56.3</v>
      </c>
      <c r="Z6" s="65">
        <v>0</v>
      </c>
      <c r="AA6" s="66">
        <v>0</v>
      </c>
      <c r="AB6" s="63">
        <f t="shared" ref="AB6:AB24" si="0">D6+F6+H6+J6+L6+N6+P6+R6+T6+V6+X6+Z6</f>
        <v>26182</v>
      </c>
      <c r="AC6" s="67">
        <v>56.5</v>
      </c>
    </row>
    <row r="7" spans="1:29" ht="21" customHeight="1" x14ac:dyDescent="0.15">
      <c r="A7" s="130"/>
      <c r="B7" s="131"/>
      <c r="C7" s="132"/>
      <c r="D7" s="68">
        <v>1199</v>
      </c>
      <c r="E7" s="69">
        <v>96.1</v>
      </c>
      <c r="F7" s="70">
        <v>1177</v>
      </c>
      <c r="G7" s="69">
        <v>106.2</v>
      </c>
      <c r="H7" s="70">
        <v>1271</v>
      </c>
      <c r="I7" s="69">
        <v>108.6</v>
      </c>
      <c r="J7" s="70">
        <v>1132</v>
      </c>
      <c r="K7" s="69">
        <v>85.6</v>
      </c>
      <c r="L7" s="70">
        <v>1066</v>
      </c>
      <c r="M7" s="69">
        <v>87.5</v>
      </c>
      <c r="N7" s="70">
        <v>1307</v>
      </c>
      <c r="O7" s="69">
        <v>108.5</v>
      </c>
      <c r="P7" s="70">
        <v>1096</v>
      </c>
      <c r="Q7" s="69">
        <v>87.6</v>
      </c>
      <c r="R7" s="70">
        <v>1240</v>
      </c>
      <c r="S7" s="69">
        <v>103.9</v>
      </c>
      <c r="T7" s="70">
        <v>1292</v>
      </c>
      <c r="U7" s="69">
        <v>109.7</v>
      </c>
      <c r="V7" s="70">
        <v>1296</v>
      </c>
      <c r="W7" s="69">
        <v>112.1</v>
      </c>
      <c r="X7" s="70">
        <v>1194</v>
      </c>
      <c r="Y7" s="69">
        <v>113.2</v>
      </c>
      <c r="Z7" s="70">
        <v>0</v>
      </c>
      <c r="AA7" s="71">
        <v>0</v>
      </c>
      <c r="AB7" s="68">
        <f t="shared" si="0"/>
        <v>13270</v>
      </c>
      <c r="AC7" s="72">
        <v>101.3</v>
      </c>
    </row>
    <row r="8" spans="1:29" ht="21" customHeight="1" x14ac:dyDescent="0.15">
      <c r="A8" s="119" t="s">
        <v>27</v>
      </c>
      <c r="B8" s="120"/>
      <c r="C8" s="120"/>
      <c r="D8" s="73">
        <v>3570</v>
      </c>
      <c r="E8" s="74">
        <v>99.1</v>
      </c>
      <c r="F8" s="75">
        <v>2813</v>
      </c>
      <c r="G8" s="74">
        <v>90.6</v>
      </c>
      <c r="H8" s="75">
        <v>2847</v>
      </c>
      <c r="I8" s="74">
        <v>100.6</v>
      </c>
      <c r="J8" s="75">
        <v>2557</v>
      </c>
      <c r="K8" s="74">
        <v>84</v>
      </c>
      <c r="L8" s="75">
        <v>2227</v>
      </c>
      <c r="M8" s="74">
        <v>80.3</v>
      </c>
      <c r="N8" s="75">
        <v>2703</v>
      </c>
      <c r="O8" s="74">
        <v>89.1</v>
      </c>
      <c r="P8" s="75">
        <v>3346</v>
      </c>
      <c r="Q8" s="74">
        <v>82.3</v>
      </c>
      <c r="R8" s="75">
        <v>3558</v>
      </c>
      <c r="S8" s="74">
        <v>77.2</v>
      </c>
      <c r="T8" s="75">
        <v>4395</v>
      </c>
      <c r="U8" s="74">
        <v>80.900000000000006</v>
      </c>
      <c r="V8" s="75">
        <v>3121</v>
      </c>
      <c r="W8" s="74">
        <v>76.400000000000006</v>
      </c>
      <c r="X8" s="75">
        <v>2591</v>
      </c>
      <c r="Y8" s="74">
        <v>71</v>
      </c>
      <c r="Z8" s="75">
        <v>0</v>
      </c>
      <c r="AA8" s="76">
        <v>0</v>
      </c>
      <c r="AB8" s="77">
        <f t="shared" si="0"/>
        <v>33728</v>
      </c>
      <c r="AC8" s="78">
        <v>83.8</v>
      </c>
    </row>
    <row r="9" spans="1:29" ht="21" customHeight="1" thickBot="1" x14ac:dyDescent="0.2">
      <c r="A9" s="121"/>
      <c r="B9" s="122"/>
      <c r="C9" s="122"/>
      <c r="D9" s="79">
        <v>5830</v>
      </c>
      <c r="E9" s="80">
        <v>105.7</v>
      </c>
      <c r="F9" s="81">
        <v>4815</v>
      </c>
      <c r="G9" s="80">
        <v>101.9</v>
      </c>
      <c r="H9" s="81">
        <v>4699</v>
      </c>
      <c r="I9" s="80">
        <v>104.8</v>
      </c>
      <c r="J9" s="81">
        <v>4786</v>
      </c>
      <c r="K9" s="80">
        <v>94.7</v>
      </c>
      <c r="L9" s="81">
        <v>4288</v>
      </c>
      <c r="M9" s="80">
        <v>93.5</v>
      </c>
      <c r="N9" s="81">
        <v>5107</v>
      </c>
      <c r="O9" s="80">
        <v>103.4</v>
      </c>
      <c r="P9" s="81">
        <v>5758</v>
      </c>
      <c r="Q9" s="80">
        <v>90.2</v>
      </c>
      <c r="R9" s="81">
        <v>5651</v>
      </c>
      <c r="S9" s="80">
        <v>82.2</v>
      </c>
      <c r="T9" s="81">
        <v>6610</v>
      </c>
      <c r="U9" s="80">
        <v>84.7</v>
      </c>
      <c r="V9" s="81">
        <v>5213</v>
      </c>
      <c r="W9" s="80">
        <v>81.7</v>
      </c>
      <c r="X9" s="81">
        <v>4375</v>
      </c>
      <c r="Y9" s="80">
        <v>76</v>
      </c>
      <c r="Z9" s="81">
        <v>0</v>
      </c>
      <c r="AA9" s="82">
        <v>0</v>
      </c>
      <c r="AB9" s="79">
        <f t="shared" si="0"/>
        <v>57132</v>
      </c>
      <c r="AC9" s="83">
        <v>91.4</v>
      </c>
    </row>
    <row r="10" spans="1:29" ht="21" customHeight="1" x14ac:dyDescent="0.15">
      <c r="A10" s="133" t="s">
        <v>28</v>
      </c>
      <c r="B10" s="134" t="s">
        <v>29</v>
      </c>
      <c r="C10" s="135"/>
      <c r="D10" s="77">
        <v>1609</v>
      </c>
      <c r="E10" s="74">
        <v>98.5</v>
      </c>
      <c r="F10" s="75">
        <v>1593</v>
      </c>
      <c r="G10" s="74">
        <v>105.8</v>
      </c>
      <c r="H10" s="75">
        <v>1824</v>
      </c>
      <c r="I10" s="74">
        <v>110.7</v>
      </c>
      <c r="J10" s="75">
        <v>1605</v>
      </c>
      <c r="K10" s="74">
        <v>88.9</v>
      </c>
      <c r="L10" s="75">
        <v>1699</v>
      </c>
      <c r="M10" s="74">
        <v>116.4</v>
      </c>
      <c r="N10" s="75">
        <v>2010</v>
      </c>
      <c r="O10" s="74">
        <v>134.19999999999999</v>
      </c>
      <c r="P10" s="75">
        <v>2017</v>
      </c>
      <c r="Q10" s="74">
        <v>100.2</v>
      </c>
      <c r="R10" s="75">
        <v>1875</v>
      </c>
      <c r="S10" s="74">
        <v>91.1</v>
      </c>
      <c r="T10" s="75">
        <v>2016</v>
      </c>
      <c r="U10" s="74">
        <v>96.1</v>
      </c>
      <c r="V10" s="75">
        <v>1590</v>
      </c>
      <c r="W10" s="74">
        <v>95.6</v>
      </c>
      <c r="X10" s="75">
        <v>1579</v>
      </c>
      <c r="Y10" s="74">
        <v>106.8</v>
      </c>
      <c r="Z10" s="75">
        <v>0</v>
      </c>
      <c r="AA10" s="76">
        <v>0</v>
      </c>
      <c r="AB10" s="77">
        <f t="shared" si="0"/>
        <v>19417</v>
      </c>
      <c r="AC10" s="78">
        <v>102.9</v>
      </c>
    </row>
    <row r="11" spans="1:29" ht="21" customHeight="1" x14ac:dyDescent="0.15">
      <c r="A11" s="133"/>
      <c r="B11" s="136"/>
      <c r="C11" s="137"/>
      <c r="D11" s="84">
        <v>2436</v>
      </c>
      <c r="E11" s="85">
        <v>98.4</v>
      </c>
      <c r="F11" s="86">
        <v>2271</v>
      </c>
      <c r="G11" s="85">
        <v>101.2</v>
      </c>
      <c r="H11" s="86">
        <v>2464</v>
      </c>
      <c r="I11" s="85">
        <v>105.9</v>
      </c>
      <c r="J11" s="86">
        <v>2568</v>
      </c>
      <c r="K11" s="85">
        <v>84.6</v>
      </c>
      <c r="L11" s="86">
        <v>2219</v>
      </c>
      <c r="M11" s="85">
        <v>101.6</v>
      </c>
      <c r="N11" s="86">
        <v>2724</v>
      </c>
      <c r="O11" s="85">
        <v>111.2</v>
      </c>
      <c r="P11" s="86">
        <v>2949</v>
      </c>
      <c r="Q11" s="85">
        <v>101.9</v>
      </c>
      <c r="R11" s="86">
        <v>2856</v>
      </c>
      <c r="S11" s="85">
        <v>95.4</v>
      </c>
      <c r="T11" s="86">
        <v>3117</v>
      </c>
      <c r="U11" s="85">
        <v>104.4</v>
      </c>
      <c r="V11" s="86">
        <v>2645</v>
      </c>
      <c r="W11" s="85">
        <v>101.1</v>
      </c>
      <c r="X11" s="86">
        <v>2697</v>
      </c>
      <c r="Y11" s="85">
        <v>108.8</v>
      </c>
      <c r="Z11" s="86">
        <v>0</v>
      </c>
      <c r="AA11" s="87">
        <v>0</v>
      </c>
      <c r="AB11" s="84">
        <f t="shared" si="0"/>
        <v>28946</v>
      </c>
      <c r="AC11" s="88">
        <v>100.9</v>
      </c>
    </row>
    <row r="12" spans="1:29" ht="21" customHeight="1" x14ac:dyDescent="0.15">
      <c r="A12" s="133"/>
      <c r="B12" s="134" t="s">
        <v>30</v>
      </c>
      <c r="C12" s="135"/>
      <c r="D12" s="77">
        <v>511</v>
      </c>
      <c r="E12" s="74">
        <v>102.8</v>
      </c>
      <c r="F12" s="75">
        <v>424</v>
      </c>
      <c r="G12" s="74">
        <v>99.1</v>
      </c>
      <c r="H12" s="75">
        <v>566</v>
      </c>
      <c r="I12" s="74">
        <v>105.2</v>
      </c>
      <c r="J12" s="75">
        <v>621</v>
      </c>
      <c r="K12" s="74">
        <v>113.7</v>
      </c>
      <c r="L12" s="75">
        <v>583</v>
      </c>
      <c r="M12" s="74">
        <v>133.1</v>
      </c>
      <c r="N12" s="75">
        <v>553</v>
      </c>
      <c r="O12" s="74">
        <v>103.4</v>
      </c>
      <c r="P12" s="75">
        <v>753</v>
      </c>
      <c r="Q12" s="74">
        <v>106.7</v>
      </c>
      <c r="R12" s="75">
        <v>708</v>
      </c>
      <c r="S12" s="74">
        <v>113.5</v>
      </c>
      <c r="T12" s="75">
        <v>647</v>
      </c>
      <c r="U12" s="74">
        <v>121.2</v>
      </c>
      <c r="V12" s="75">
        <v>572</v>
      </c>
      <c r="W12" s="74">
        <v>95.2</v>
      </c>
      <c r="X12" s="75">
        <v>636</v>
      </c>
      <c r="Y12" s="74">
        <v>120.7</v>
      </c>
      <c r="Z12" s="75">
        <v>0</v>
      </c>
      <c r="AA12" s="76">
        <v>0</v>
      </c>
      <c r="AB12" s="77">
        <f t="shared" si="0"/>
        <v>6574</v>
      </c>
      <c r="AC12" s="78">
        <v>110</v>
      </c>
    </row>
    <row r="13" spans="1:29" ht="21" customHeight="1" x14ac:dyDescent="0.15">
      <c r="A13" s="133"/>
      <c r="B13" s="136"/>
      <c r="C13" s="137"/>
      <c r="D13" s="84">
        <v>1522</v>
      </c>
      <c r="E13" s="85">
        <v>136.4</v>
      </c>
      <c r="F13" s="86">
        <v>1210</v>
      </c>
      <c r="G13" s="85">
        <v>99.4</v>
      </c>
      <c r="H13" s="86">
        <v>1919</v>
      </c>
      <c r="I13" s="85">
        <v>118.5</v>
      </c>
      <c r="J13" s="86">
        <v>1879</v>
      </c>
      <c r="K13" s="85">
        <v>108.7</v>
      </c>
      <c r="L13" s="86">
        <v>1571</v>
      </c>
      <c r="M13" s="85">
        <v>110.5</v>
      </c>
      <c r="N13" s="86">
        <v>1649</v>
      </c>
      <c r="O13" s="85">
        <v>93.1</v>
      </c>
      <c r="P13" s="86">
        <v>2064</v>
      </c>
      <c r="Q13" s="85">
        <v>103.1</v>
      </c>
      <c r="R13" s="86">
        <v>2122</v>
      </c>
      <c r="S13" s="85">
        <v>116.1</v>
      </c>
      <c r="T13" s="86">
        <v>2114</v>
      </c>
      <c r="U13" s="85">
        <v>112</v>
      </c>
      <c r="V13" s="86">
        <v>1800</v>
      </c>
      <c r="W13" s="85">
        <v>97.2</v>
      </c>
      <c r="X13" s="86">
        <v>1957</v>
      </c>
      <c r="Y13" s="85">
        <v>127.8</v>
      </c>
      <c r="Z13" s="86">
        <v>0</v>
      </c>
      <c r="AA13" s="87">
        <v>0</v>
      </c>
      <c r="AB13" s="84">
        <f t="shared" si="0"/>
        <v>19807</v>
      </c>
      <c r="AC13" s="88">
        <v>110.2</v>
      </c>
    </row>
    <row r="14" spans="1:29" ht="21" customHeight="1" x14ac:dyDescent="0.15">
      <c r="A14" s="133"/>
      <c r="B14" s="134" t="s">
        <v>31</v>
      </c>
      <c r="C14" s="135"/>
      <c r="D14" s="77">
        <v>2</v>
      </c>
      <c r="E14" s="74">
        <v>200</v>
      </c>
      <c r="F14" s="75">
        <v>2</v>
      </c>
      <c r="G14" s="74">
        <v>100</v>
      </c>
      <c r="H14" s="75">
        <v>2</v>
      </c>
      <c r="I14" s="74">
        <v>100</v>
      </c>
      <c r="J14" s="75">
        <v>2</v>
      </c>
      <c r="K14" s="74">
        <v>100</v>
      </c>
      <c r="L14" s="75">
        <v>2</v>
      </c>
      <c r="M14" s="74">
        <v>200</v>
      </c>
      <c r="N14" s="75">
        <v>2</v>
      </c>
      <c r="O14" s="74">
        <v>200</v>
      </c>
      <c r="P14" s="75">
        <v>2</v>
      </c>
      <c r="Q14" s="74">
        <v>100</v>
      </c>
      <c r="R14" s="75">
        <v>2</v>
      </c>
      <c r="S14" s="74">
        <v>200</v>
      </c>
      <c r="T14" s="75">
        <v>2</v>
      </c>
      <c r="U14" s="74">
        <v>100</v>
      </c>
      <c r="V14" s="75">
        <v>2</v>
      </c>
      <c r="W14" s="74">
        <v>22.2</v>
      </c>
      <c r="X14" s="75">
        <v>3</v>
      </c>
      <c r="Y14" s="74">
        <v>600</v>
      </c>
      <c r="Z14" s="75">
        <v>0</v>
      </c>
      <c r="AA14" s="76">
        <v>0</v>
      </c>
      <c r="AB14" s="77">
        <f t="shared" si="0"/>
        <v>23</v>
      </c>
      <c r="AC14" s="78">
        <v>97.9</v>
      </c>
    </row>
    <row r="15" spans="1:29" ht="21" customHeight="1" x14ac:dyDescent="0.15">
      <c r="A15" s="133"/>
      <c r="B15" s="136"/>
      <c r="C15" s="137"/>
      <c r="D15" s="84">
        <v>8</v>
      </c>
      <c r="E15" s="85">
        <v>266.7</v>
      </c>
      <c r="F15" s="86">
        <v>7</v>
      </c>
      <c r="G15" s="85">
        <v>100</v>
      </c>
      <c r="H15" s="86">
        <v>8</v>
      </c>
      <c r="I15" s="85">
        <v>133.30000000000001</v>
      </c>
      <c r="J15" s="86">
        <v>10</v>
      </c>
      <c r="K15" s="85">
        <v>142.9</v>
      </c>
      <c r="L15" s="86">
        <v>7</v>
      </c>
      <c r="M15" s="85">
        <v>140</v>
      </c>
      <c r="N15" s="86">
        <v>7</v>
      </c>
      <c r="O15" s="85">
        <v>140</v>
      </c>
      <c r="P15" s="86">
        <v>8</v>
      </c>
      <c r="Q15" s="85">
        <v>133.30000000000001</v>
      </c>
      <c r="R15" s="86">
        <v>10</v>
      </c>
      <c r="S15" s="85">
        <v>166.7</v>
      </c>
      <c r="T15" s="86">
        <v>9</v>
      </c>
      <c r="U15" s="85">
        <v>112.5</v>
      </c>
      <c r="V15" s="86">
        <v>10</v>
      </c>
      <c r="W15" s="85">
        <v>41.7</v>
      </c>
      <c r="X15" s="86">
        <v>11</v>
      </c>
      <c r="Y15" s="85">
        <v>1100</v>
      </c>
      <c r="Z15" s="86">
        <v>0</v>
      </c>
      <c r="AA15" s="87">
        <v>0</v>
      </c>
      <c r="AB15" s="84">
        <f t="shared" si="0"/>
        <v>95</v>
      </c>
      <c r="AC15" s="88">
        <v>121.8</v>
      </c>
    </row>
    <row r="16" spans="1:29" ht="21" customHeight="1" x14ac:dyDescent="0.15">
      <c r="A16" s="133"/>
      <c r="B16" s="138" t="s">
        <v>32</v>
      </c>
      <c r="C16" s="139"/>
      <c r="D16" s="77">
        <v>17</v>
      </c>
      <c r="E16" s="74">
        <v>113.3</v>
      </c>
      <c r="F16" s="75">
        <v>18</v>
      </c>
      <c r="G16" s="74">
        <v>81.8</v>
      </c>
      <c r="H16" s="75">
        <v>19</v>
      </c>
      <c r="I16" s="74">
        <v>70.400000000000006</v>
      </c>
      <c r="J16" s="75">
        <v>25</v>
      </c>
      <c r="K16" s="74">
        <v>104.2</v>
      </c>
      <c r="L16" s="75">
        <v>19</v>
      </c>
      <c r="M16" s="74">
        <v>118.8</v>
      </c>
      <c r="N16" s="75">
        <v>16</v>
      </c>
      <c r="O16" s="74">
        <v>57.1</v>
      </c>
      <c r="P16" s="75">
        <v>23</v>
      </c>
      <c r="Q16" s="74">
        <v>88.5</v>
      </c>
      <c r="R16" s="75">
        <v>22</v>
      </c>
      <c r="S16" s="74">
        <v>100</v>
      </c>
      <c r="T16" s="75">
        <v>22</v>
      </c>
      <c r="U16" s="74">
        <v>91.7</v>
      </c>
      <c r="V16" s="75">
        <v>27</v>
      </c>
      <c r="W16" s="74">
        <v>93.1</v>
      </c>
      <c r="X16" s="75">
        <v>27</v>
      </c>
      <c r="Y16" s="74">
        <v>117.4</v>
      </c>
      <c r="Z16" s="75">
        <v>0</v>
      </c>
      <c r="AA16" s="76">
        <v>0</v>
      </c>
      <c r="AB16" s="77">
        <f t="shared" si="0"/>
        <v>235</v>
      </c>
      <c r="AC16" s="78">
        <v>91.8</v>
      </c>
    </row>
    <row r="17" spans="1:29" ht="21" customHeight="1" x14ac:dyDescent="0.15">
      <c r="A17" s="133"/>
      <c r="B17" s="136"/>
      <c r="C17" s="137"/>
      <c r="D17" s="84">
        <v>43</v>
      </c>
      <c r="E17" s="85">
        <v>104.9</v>
      </c>
      <c r="F17" s="86">
        <v>43</v>
      </c>
      <c r="G17" s="85">
        <v>72.900000000000006</v>
      </c>
      <c r="H17" s="86">
        <v>47</v>
      </c>
      <c r="I17" s="85">
        <v>69.099999999999994</v>
      </c>
      <c r="J17" s="86">
        <v>68</v>
      </c>
      <c r="K17" s="85">
        <v>113.3</v>
      </c>
      <c r="L17" s="86">
        <v>43</v>
      </c>
      <c r="M17" s="85">
        <v>93.5</v>
      </c>
      <c r="N17" s="86">
        <v>31</v>
      </c>
      <c r="O17" s="85">
        <v>46.3</v>
      </c>
      <c r="P17" s="86">
        <v>59</v>
      </c>
      <c r="Q17" s="85">
        <v>86.8</v>
      </c>
      <c r="R17" s="86">
        <v>53</v>
      </c>
      <c r="S17" s="85">
        <v>96.4</v>
      </c>
      <c r="T17" s="86">
        <v>55</v>
      </c>
      <c r="U17" s="85">
        <v>87.3</v>
      </c>
      <c r="V17" s="86">
        <v>65</v>
      </c>
      <c r="W17" s="85">
        <v>87.8</v>
      </c>
      <c r="X17" s="86">
        <v>68</v>
      </c>
      <c r="Y17" s="85">
        <v>136</v>
      </c>
      <c r="Z17" s="86">
        <v>0</v>
      </c>
      <c r="AA17" s="87">
        <v>0</v>
      </c>
      <c r="AB17" s="84">
        <f t="shared" si="0"/>
        <v>575</v>
      </c>
      <c r="AC17" s="88">
        <v>88.3</v>
      </c>
    </row>
    <row r="18" spans="1:29" ht="21" customHeight="1" x14ac:dyDescent="0.15">
      <c r="A18" s="107" t="s">
        <v>33</v>
      </c>
      <c r="B18" s="108"/>
      <c r="C18" s="143"/>
      <c r="D18" s="77">
        <f>D10+D12+D14+D16</f>
        <v>2139</v>
      </c>
      <c r="E18" s="74">
        <v>99.6</v>
      </c>
      <c r="F18" s="75">
        <f>F10+F12+F14+F16</f>
        <v>2037</v>
      </c>
      <c r="G18" s="74">
        <v>104.1</v>
      </c>
      <c r="H18" s="75">
        <f>H10+H12+H14+H16</f>
        <v>2411</v>
      </c>
      <c r="I18" s="74">
        <v>108.8</v>
      </c>
      <c r="J18" s="75">
        <f>J10+J12+J14+J16</f>
        <v>2253</v>
      </c>
      <c r="K18" s="74">
        <v>94.8</v>
      </c>
      <c r="L18" s="75">
        <f>L10+L12+L14+L16</f>
        <v>2303</v>
      </c>
      <c r="M18" s="74">
        <v>120.3</v>
      </c>
      <c r="N18" s="75">
        <f>N10+N12+N14+N16</f>
        <v>2581</v>
      </c>
      <c r="O18" s="74">
        <v>125.2</v>
      </c>
      <c r="P18" s="75">
        <f>P10+P12+P14+P16</f>
        <v>2795</v>
      </c>
      <c r="Q18" s="74">
        <v>101.7</v>
      </c>
      <c r="R18" s="75">
        <f>R10+R12+R14+R16</f>
        <v>2607</v>
      </c>
      <c r="S18" s="74">
        <v>96.3</v>
      </c>
      <c r="T18" s="75">
        <f>T10+T12+T14+T16</f>
        <v>2687</v>
      </c>
      <c r="U18" s="74">
        <v>101.1</v>
      </c>
      <c r="V18" s="75">
        <f>V10+V12+V14+V16</f>
        <v>2191</v>
      </c>
      <c r="W18" s="74">
        <v>95.1</v>
      </c>
      <c r="X18" s="75">
        <f>X10+X12+X14+X16</f>
        <v>2245</v>
      </c>
      <c r="Y18" s="74">
        <v>110.6</v>
      </c>
      <c r="Z18" s="75">
        <f>Z10+Z12+Z14+Z16</f>
        <v>0</v>
      </c>
      <c r="AA18" s="76">
        <v>0</v>
      </c>
      <c r="AB18" s="77">
        <f t="shared" si="0"/>
        <v>26249</v>
      </c>
      <c r="AC18" s="78">
        <v>104.5</v>
      </c>
    </row>
    <row r="19" spans="1:29" ht="21" customHeight="1" x14ac:dyDescent="0.15">
      <c r="A19" s="130"/>
      <c r="B19" s="131"/>
      <c r="C19" s="132"/>
      <c r="D19" s="84">
        <f>D11+D13+D15+D17</f>
        <v>4009</v>
      </c>
      <c r="E19" s="85">
        <v>110.3</v>
      </c>
      <c r="F19" s="86">
        <f>F11+F13+F15+F17</f>
        <v>3531</v>
      </c>
      <c r="G19" s="85">
        <v>100.1</v>
      </c>
      <c r="H19" s="86">
        <f>H11+H13+H15+H17</f>
        <v>4438</v>
      </c>
      <c r="I19" s="85">
        <v>110.4</v>
      </c>
      <c r="J19" s="86">
        <f>J11+J13+J15+J17</f>
        <v>4525</v>
      </c>
      <c r="K19" s="85">
        <v>93.7</v>
      </c>
      <c r="L19" s="86">
        <f>L11+L13+L15+L17</f>
        <v>3840</v>
      </c>
      <c r="M19" s="85">
        <v>105</v>
      </c>
      <c r="N19" s="86">
        <f>N11+N13+N15+N17</f>
        <v>4411</v>
      </c>
      <c r="O19" s="85">
        <v>102.7</v>
      </c>
      <c r="P19" s="86">
        <f>P11+P13+P15+P17</f>
        <v>5080</v>
      </c>
      <c r="Q19" s="85">
        <v>102.2</v>
      </c>
      <c r="R19" s="86">
        <f>R11+R13+R15+R17</f>
        <v>5041</v>
      </c>
      <c r="S19" s="85">
        <v>103.2</v>
      </c>
      <c r="T19" s="86">
        <f>T11+T13+T15+T17</f>
        <v>5295</v>
      </c>
      <c r="U19" s="85">
        <v>107.1</v>
      </c>
      <c r="V19" s="86">
        <f>V11+V13+V15+V17</f>
        <v>4520</v>
      </c>
      <c r="W19" s="85">
        <v>99</v>
      </c>
      <c r="X19" s="86">
        <f>X11+X13+X15+X17</f>
        <v>4733</v>
      </c>
      <c r="Y19" s="85">
        <v>116.5</v>
      </c>
      <c r="Z19" s="86">
        <f>Z11+Z13+Z15+Z17</f>
        <v>0</v>
      </c>
      <c r="AA19" s="87">
        <v>0</v>
      </c>
      <c r="AB19" s="84">
        <f t="shared" si="0"/>
        <v>49423</v>
      </c>
      <c r="AC19" s="88">
        <v>104.3</v>
      </c>
    </row>
    <row r="20" spans="1:29" ht="21" customHeight="1" x14ac:dyDescent="0.15">
      <c r="A20" s="119" t="s">
        <v>34</v>
      </c>
      <c r="B20" s="120"/>
      <c r="C20" s="120"/>
      <c r="D20" s="73">
        <f>D6+D8+D18</f>
        <v>8150</v>
      </c>
      <c r="E20" s="74">
        <v>84.7</v>
      </c>
      <c r="F20" s="75">
        <f>F6+F8+F18</f>
        <v>7752</v>
      </c>
      <c r="G20" s="74">
        <v>85.1</v>
      </c>
      <c r="H20" s="75">
        <f>H6+H8+H18</f>
        <v>7951</v>
      </c>
      <c r="I20" s="74">
        <v>84.9</v>
      </c>
      <c r="J20" s="75">
        <f>J6+J8+J18</f>
        <v>7308</v>
      </c>
      <c r="K20" s="74">
        <v>77.400000000000006</v>
      </c>
      <c r="L20" s="75">
        <f>L6+L8+L18</f>
        <v>6824</v>
      </c>
      <c r="M20" s="74">
        <v>77.2</v>
      </c>
      <c r="N20" s="75">
        <f>N6+N8+N18</f>
        <v>7526</v>
      </c>
      <c r="O20" s="74">
        <v>81.3</v>
      </c>
      <c r="P20" s="75">
        <f>P6+P8+P18</f>
        <v>8171</v>
      </c>
      <c r="Q20" s="74">
        <v>75.5</v>
      </c>
      <c r="R20" s="75">
        <f>R6+R8+R18</f>
        <v>8449</v>
      </c>
      <c r="S20" s="74">
        <v>73</v>
      </c>
      <c r="T20" s="75">
        <f>T6+T8+T18</f>
        <v>9603</v>
      </c>
      <c r="U20" s="74">
        <v>76.8</v>
      </c>
      <c r="V20" s="75">
        <f>V6+V8+V18</f>
        <v>7630</v>
      </c>
      <c r="W20" s="74">
        <v>63.8</v>
      </c>
      <c r="X20" s="75">
        <f>X6+X8+X18</f>
        <v>6795</v>
      </c>
      <c r="Y20" s="74">
        <v>74.2</v>
      </c>
      <c r="Z20" s="75">
        <f>Z6+Z8+Z18</f>
        <v>0</v>
      </c>
      <c r="AA20" s="76">
        <v>0</v>
      </c>
      <c r="AB20" s="77">
        <f t="shared" si="0"/>
        <v>86159</v>
      </c>
      <c r="AC20" s="78">
        <v>77.2</v>
      </c>
    </row>
    <row r="21" spans="1:29" ht="21" customHeight="1" thickBot="1" x14ac:dyDescent="0.2">
      <c r="A21" s="121"/>
      <c r="B21" s="122"/>
      <c r="C21" s="122"/>
      <c r="D21" s="79">
        <f>D7+D9+D19</f>
        <v>11038</v>
      </c>
      <c r="E21" s="80">
        <v>106.1</v>
      </c>
      <c r="F21" s="81">
        <f>F7+F9+F19</f>
        <v>9523</v>
      </c>
      <c r="G21" s="80">
        <v>101.7</v>
      </c>
      <c r="H21" s="81">
        <f>H7+H9+H19</f>
        <v>10408</v>
      </c>
      <c r="I21" s="80">
        <v>107.6</v>
      </c>
      <c r="J21" s="81">
        <f>J7+J9+J19</f>
        <v>10443</v>
      </c>
      <c r="K21" s="80">
        <v>93.2</v>
      </c>
      <c r="L21" s="81">
        <f>L7+L9+L19</f>
        <v>9194</v>
      </c>
      <c r="M21" s="80">
        <v>97.2</v>
      </c>
      <c r="N21" s="81">
        <f>N7+N9+N19</f>
        <v>10825</v>
      </c>
      <c r="O21" s="80">
        <v>103.7</v>
      </c>
      <c r="P21" s="81">
        <f>P7+P9+P19</f>
        <v>11934</v>
      </c>
      <c r="Q21" s="80">
        <v>94.7</v>
      </c>
      <c r="R21" s="81">
        <f>R7+R9+R19</f>
        <v>11932</v>
      </c>
      <c r="S21" s="80">
        <v>92.1</v>
      </c>
      <c r="T21" s="81">
        <f>T7+T9+T19</f>
        <v>13197</v>
      </c>
      <c r="U21" s="80">
        <v>94.8</v>
      </c>
      <c r="V21" s="81">
        <f>V7+V9+V19</f>
        <v>11029</v>
      </c>
      <c r="W21" s="80">
        <v>91.1</v>
      </c>
      <c r="X21" s="81">
        <f>X7+X9+X19</f>
        <v>10302</v>
      </c>
      <c r="Y21" s="80">
        <v>94.7</v>
      </c>
      <c r="Z21" s="81">
        <f>Z7+Z9+Z19</f>
        <v>0</v>
      </c>
      <c r="AA21" s="82">
        <v>0</v>
      </c>
      <c r="AB21" s="79">
        <f t="shared" si="0"/>
        <v>119825</v>
      </c>
      <c r="AC21" s="83">
        <v>97.4</v>
      </c>
    </row>
    <row r="22" spans="1:29" ht="27" customHeight="1" x14ac:dyDescent="0.15">
      <c r="A22" s="123"/>
      <c r="B22" s="124" t="s">
        <v>35</v>
      </c>
      <c r="C22" s="125"/>
      <c r="D22" s="89">
        <v>29685</v>
      </c>
      <c r="E22" s="90">
        <v>81.2</v>
      </c>
      <c r="F22" s="91">
        <v>15350</v>
      </c>
      <c r="G22" s="90">
        <v>43.2</v>
      </c>
      <c r="H22" s="91">
        <v>31592</v>
      </c>
      <c r="I22" s="90">
        <v>93.7</v>
      </c>
      <c r="J22" s="91">
        <v>66364</v>
      </c>
      <c r="K22" s="90">
        <v>202.2</v>
      </c>
      <c r="L22" s="91">
        <v>30049</v>
      </c>
      <c r="M22" s="90">
        <v>93.5</v>
      </c>
      <c r="N22" s="91">
        <v>33486</v>
      </c>
      <c r="O22" s="90">
        <v>104.8</v>
      </c>
      <c r="P22" s="91">
        <v>34997</v>
      </c>
      <c r="Q22" s="90">
        <v>101.2</v>
      </c>
      <c r="R22" s="91">
        <v>29151</v>
      </c>
      <c r="S22" s="90">
        <v>88</v>
      </c>
      <c r="T22" s="91">
        <v>30084</v>
      </c>
      <c r="U22" s="90">
        <v>86.5</v>
      </c>
      <c r="V22" s="91">
        <v>26315</v>
      </c>
      <c r="W22" s="90">
        <v>86.8</v>
      </c>
      <c r="X22" s="91">
        <v>28157</v>
      </c>
      <c r="Y22" s="90">
        <v>94.1</v>
      </c>
      <c r="Z22" s="91">
        <v>0</v>
      </c>
      <c r="AA22" s="92">
        <v>0</v>
      </c>
      <c r="AB22" s="91">
        <f t="shared" si="0"/>
        <v>355230</v>
      </c>
      <c r="AC22" s="92">
        <v>97.2</v>
      </c>
    </row>
    <row r="23" spans="1:29" ht="27" customHeight="1" x14ac:dyDescent="0.15">
      <c r="A23" s="123"/>
      <c r="B23" s="124" t="s">
        <v>28</v>
      </c>
      <c r="C23" s="125"/>
      <c r="D23" s="89">
        <v>1855</v>
      </c>
      <c r="E23" s="90">
        <v>90</v>
      </c>
      <c r="F23" s="91">
        <v>1819</v>
      </c>
      <c r="G23" s="90">
        <v>83.8</v>
      </c>
      <c r="H23" s="91">
        <v>2310</v>
      </c>
      <c r="I23" s="90">
        <v>109.9</v>
      </c>
      <c r="J23" s="91">
        <v>2048</v>
      </c>
      <c r="K23" s="90">
        <v>83.4</v>
      </c>
      <c r="L23" s="91">
        <v>1625</v>
      </c>
      <c r="M23" s="90">
        <v>87.4</v>
      </c>
      <c r="N23" s="91">
        <v>2108</v>
      </c>
      <c r="O23" s="90">
        <v>96.8</v>
      </c>
      <c r="P23" s="91">
        <v>2405</v>
      </c>
      <c r="Q23" s="90">
        <v>98.3</v>
      </c>
      <c r="R23" s="91">
        <v>2057</v>
      </c>
      <c r="S23" s="90">
        <v>93.9</v>
      </c>
      <c r="T23" s="91">
        <v>2005</v>
      </c>
      <c r="U23" s="90">
        <v>104.2</v>
      </c>
      <c r="V23" s="91">
        <v>1943</v>
      </c>
      <c r="W23" s="90">
        <v>94.7</v>
      </c>
      <c r="X23" s="91">
        <v>2007</v>
      </c>
      <c r="Y23" s="90">
        <v>97.1</v>
      </c>
      <c r="Z23" s="91">
        <v>0</v>
      </c>
      <c r="AA23" s="92">
        <v>0</v>
      </c>
      <c r="AB23" s="91">
        <f t="shared" si="0"/>
        <v>22182</v>
      </c>
      <c r="AC23" s="92">
        <v>94.4</v>
      </c>
    </row>
    <row r="24" spans="1:29" ht="27" customHeight="1" thickBot="1" x14ac:dyDescent="0.2">
      <c r="A24" s="121" t="s">
        <v>36</v>
      </c>
      <c r="B24" s="122"/>
      <c r="C24" s="126"/>
      <c r="D24" s="93">
        <f>IFERROR(SUM(D22:D23),0)</f>
        <v>31540</v>
      </c>
      <c r="E24" s="94">
        <v>81.5</v>
      </c>
      <c r="F24" s="95">
        <f>IFERROR(SUM(F22:F23),0)</f>
        <v>17169</v>
      </c>
      <c r="G24" s="94">
        <v>44.4</v>
      </c>
      <c r="H24" s="95">
        <f>IFERROR(SUM(H22:H23),0)</f>
        <v>33902</v>
      </c>
      <c r="I24" s="94">
        <v>94.2</v>
      </c>
      <c r="J24" s="95">
        <f>IFERROR(SUM(J22:J23),0)</f>
        <v>68412</v>
      </c>
      <c r="K24" s="94">
        <v>197.9</v>
      </c>
      <c r="L24" s="95">
        <f>IFERROR(SUM(L22:L23),0)</f>
        <v>31674</v>
      </c>
      <c r="M24" s="94">
        <v>93.3</v>
      </c>
      <c r="N24" s="95">
        <f>IFERROR(SUM(N22:N23),0)</f>
        <v>35594</v>
      </c>
      <c r="O24" s="94">
        <v>104.6</v>
      </c>
      <c r="P24" s="95">
        <f>IFERROR(SUM(P22:P23),0)</f>
        <v>37402</v>
      </c>
      <c r="Q24" s="94">
        <v>101.1</v>
      </c>
      <c r="R24" s="95">
        <f>IFERROR(SUM(R22:R23),0)</f>
        <v>31208</v>
      </c>
      <c r="S24" s="94">
        <v>88.2</v>
      </c>
      <c r="T24" s="95">
        <f>IFERROR(SUM(T22:T23),0)</f>
        <v>32089</v>
      </c>
      <c r="U24" s="94">
        <v>87</v>
      </c>
      <c r="V24" s="95">
        <f>IFERROR(SUM(V22:V23),0)</f>
        <v>28258</v>
      </c>
      <c r="W24" s="94">
        <v>87.1</v>
      </c>
      <c r="X24" s="95">
        <f>IFERROR(SUM(X22:X23),0)</f>
        <v>30164</v>
      </c>
      <c r="Y24" s="94">
        <v>94.2</v>
      </c>
      <c r="Z24" s="95">
        <f>IFERROR(SUM(Z22:Z23),0)</f>
        <v>0</v>
      </c>
      <c r="AA24" s="96">
        <v>0</v>
      </c>
      <c r="AB24" s="95">
        <f t="shared" si="0"/>
        <v>377412</v>
      </c>
      <c r="AC24" s="96">
        <v>97.1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18:C19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20:C21"/>
    <mergeCell ref="A22:A23"/>
    <mergeCell ref="B22:C22"/>
    <mergeCell ref="B23:C23"/>
    <mergeCell ref="A24:C2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公表用(1月)</vt:lpstr>
      <vt:lpstr>公表用(2月)</vt:lpstr>
      <vt:lpstr>公表用(月次)</vt:lpstr>
      <vt:lpstr>'公表用(1月)'!Print_Area</vt:lpstr>
      <vt:lpstr>'公表用(2月)'!Print_Area</vt:lpstr>
      <vt:lpstr>'公表用(月次)'!Print_Area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2026-03-22T12:25:59Z</dcterms:created>
  <dcterms:modified xsi:type="dcterms:W3CDTF">2026-03-23T23:52:28Z</dcterms:modified>
</cp:coreProperties>
</file>